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lhsa\Desktop\CCM BUDGET 2020\CCM budget 2020\"/>
    </mc:Choice>
  </mc:AlternateContent>
  <bookViews>
    <workbookView xWindow="0" yWindow="0" windowWidth="19200" windowHeight="7050"/>
  </bookViews>
  <sheets>
    <sheet name="Facesheet" sheetId="1" r:id="rId1"/>
    <sheet name="Antiterrorism" sheetId="8" state="hidden" r:id="rId2"/>
    <sheet name="DDMF" sheetId="6" state="hidden" r:id="rId3"/>
    <sheet name="Lookup" sheetId="2" state="hidden" r:id="rId4"/>
    <sheet name="data" sheetId="4" state="hidden" r:id="rId5"/>
    <sheet name="list CCMs" sheetId="5" state="hidden" r:id="rId6"/>
  </sheets>
  <definedNames>
    <definedName name="AAA" localSheetId="5" hidden="1">'list CCMs'!$A$1:$A$142</definedName>
    <definedName name="Months">Lookup!$A$2:$A$13</definedName>
    <definedName name="Query_from_Database" localSheetId="4" hidden="1">data!$A$1:$BL$2</definedName>
    <definedName name="Query_from_GetAddresses_1" localSheetId="4" hidden="1">data!$A$13:$H$14</definedName>
    <definedName name="Query_from_GetAddresses_2" localSheetId="4" hidden="1">data!$J$13:$Q$14</definedName>
    <definedName name="Query_from_GetAddresses_3" localSheetId="4" hidden="1">data!$S$13:$Z$14</definedName>
    <definedName name="Query_from_GetAddresses_4" localSheetId="4" hidden="1">data!$AB$13:$AI$14</definedName>
    <definedName name="Query_from_GetEnvelopes" localSheetId="4" hidden="1">data!$A$7:$B$8</definedName>
    <definedName name="Query_from_GetSalaries" localSheetId="4" hidden="1">data!$A$10:$A$11</definedName>
    <definedName name="YesNo">Lookup!$B$2:$B$3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8" l="1"/>
  <c r="B11" i="8"/>
  <c r="B10" i="8"/>
  <c r="B9" i="8"/>
  <c r="B8" i="8"/>
  <c r="B6" i="8"/>
  <c r="B5" i="8"/>
  <c r="F8" i="1" l="1"/>
  <c r="B36" i="1" s="1"/>
  <c r="K8" i="1"/>
  <c r="J42" i="1" l="1"/>
  <c r="G42" i="1"/>
  <c r="B41" i="1"/>
  <c r="J7" i="6"/>
  <c r="J8" i="6" l="1"/>
  <c r="A5" i="4"/>
  <c r="B5" i="4" s="1"/>
  <c r="C5" i="4" s="1"/>
  <c r="K7" i="1" l="1"/>
  <c r="F10" i="1" s="1"/>
  <c r="D7" i="6"/>
</calcChain>
</file>

<file path=xl/comments1.xml><?xml version="1.0" encoding="utf-8"?>
<comments xmlns="http://schemas.openxmlformats.org/spreadsheetml/2006/main">
  <authors>
    <author>Mercedes Garcia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In case of Unincorporated CCM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the Bank information form, i.e. Citibank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 if exist (Unincorporated CCM)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 if exist (Unincorporated CCM)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</t>
        </r>
      </text>
    </comment>
  </commentList>
</comments>
</file>

<file path=xl/connections.xml><?xml version="1.0" encoding="utf-8"?>
<connections xmlns="http://schemas.openxmlformats.org/spreadsheetml/2006/main">
  <connection id="1" keepAlive="1" name="ListCCMs" type="5" refreshedVersion="6" savePassword="1" deleted="1" background="1" saveData="1">
    <dbPr connection="" command=""/>
  </connection>
  <connection id="2" name="Query from Database" type="1" refreshedVersion="6" savePassword="1" deleted="1" background="1" saveData="1">
    <dbPr connection="" command=""/>
    <parameters count="1">
      <parameter name="Parameter1" sqlType="-9" parameterType="cell" refreshOnChange="1" cell="Facesheet!$C$6"/>
    </parameters>
  </connection>
  <connection id="3" name="Query from GetAddress1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  <connection id="4" name="Query from GetAddresses2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  <connection id="5" name="Query from GetAddresses3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  <connection id="6" name="Query from GetAddresses4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  <connection id="7" name="Query from GetEnvelopes" type="1" refreshedVersion="6" savePassword="1" deleted="1" background="1" saveData="1">
    <dbPr connection="" command=""/>
    <parameters count="1">
      <parameter name="Parameter1" sqlType="-9" parameterType="cell" refreshOnChange="1" cell="Facesheet!$C$6"/>
    </parameters>
  </connection>
  <connection id="8" name="Query from GetSalaries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</connections>
</file>

<file path=xl/sharedStrings.xml><?xml version="1.0" encoding="utf-8"?>
<sst xmlns="http://schemas.openxmlformats.org/spreadsheetml/2006/main" count="415" uniqueCount="352">
  <si>
    <t>CCM Funding Agreement</t>
  </si>
  <si>
    <t>Country:</t>
  </si>
  <si>
    <t>Agreement Number:</t>
  </si>
  <si>
    <t>Start Date:</t>
  </si>
  <si>
    <t>End Date:</t>
  </si>
  <si>
    <t>CCM is the recipient of the funds:</t>
  </si>
  <si>
    <t>Recipient is UNDP:</t>
  </si>
  <si>
    <t>Yes</t>
  </si>
  <si>
    <t>No</t>
  </si>
  <si>
    <t>Currency:</t>
  </si>
  <si>
    <t>Modification Number:</t>
  </si>
  <si>
    <t>Modification Date:</t>
  </si>
  <si>
    <t>Name:</t>
  </si>
  <si>
    <t>Title:</t>
  </si>
  <si>
    <t>Address:</t>
  </si>
  <si>
    <t>Tel:</t>
  </si>
  <si>
    <t>Fax:</t>
  </si>
  <si>
    <t>Name and Address of the CCM</t>
  </si>
  <si>
    <t>Name and Address for Notices to the CCM</t>
  </si>
  <si>
    <t>Name and Address for Notices to the Global Fund</t>
  </si>
  <si>
    <t>This agreement consists of this facesheet and:</t>
  </si>
  <si>
    <t xml:space="preserve"> -- Standard Terms and Conditions</t>
  </si>
  <si>
    <t>____________________</t>
  </si>
  <si>
    <t>Date:</t>
  </si>
  <si>
    <t>CCM Hub Manager</t>
  </si>
  <si>
    <t>_________________________</t>
  </si>
  <si>
    <t>_______________________________________</t>
  </si>
  <si>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</si>
  <si>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</si>
  <si>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</si>
  <si>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</si>
  <si>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</si>
  <si>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</si>
  <si>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</si>
  <si>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</si>
  <si>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</si>
  <si>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</si>
  <si>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</si>
  <si>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</si>
  <si>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</si>
  <si>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YesNo</t>
  </si>
  <si>
    <t>End of previous</t>
  </si>
  <si>
    <t>New Start</t>
  </si>
  <si>
    <t>New End</t>
  </si>
  <si>
    <t>Name and Address of the Funding Recipient (if not CCM)</t>
  </si>
  <si>
    <t>Name and Address for Notices to the Funding Recipient (if not CCM)</t>
  </si>
  <si>
    <t>Max Year 1:</t>
  </si>
  <si>
    <t>Max Year 3:</t>
  </si>
  <si>
    <t>Max Year 2*:</t>
  </si>
  <si>
    <t>* Cash balance from previous agreement will be deducted from this amount.</t>
  </si>
  <si>
    <t>Agreement Amount:</t>
  </si>
  <si>
    <t xml:space="preserve"> -- Annex A: Budget</t>
  </si>
  <si>
    <t xml:space="preserve"> -- Annex B: Performance Framework</t>
  </si>
  <si>
    <t>Signed by the Global Fund by its Authorized Representatives</t>
  </si>
  <si>
    <t>CCM FUNDING 
1. GENERAL INFORMATION</t>
  </si>
  <si>
    <t xml:space="preserve">Current Agreement </t>
  </si>
  <si>
    <t xml:space="preserve">Current Disbursement </t>
  </si>
  <si>
    <t>CCM/RCM</t>
  </si>
  <si>
    <t>CCM Disbursement Number</t>
  </si>
  <si>
    <t>Agreement Number</t>
  </si>
  <si>
    <t>Disbursement Currency</t>
  </si>
  <si>
    <t>Agreement Period (From-To)</t>
  </si>
  <si>
    <t>Disbursement Amount</t>
  </si>
  <si>
    <t>Disbursement Period (From-To)</t>
  </si>
  <si>
    <t>Disbursement Date</t>
  </si>
  <si>
    <t>Person processing the request</t>
  </si>
  <si>
    <t>Regional Team</t>
  </si>
  <si>
    <t>Cost Center</t>
  </si>
  <si>
    <t xml:space="preserve">
2. FINANCIAL AND AUDIT CONSIDERATIONS
</t>
  </si>
  <si>
    <r>
      <rPr>
        <i/>
        <u/>
        <sz val="10"/>
        <color theme="1"/>
        <rFont val="Georgia"/>
        <family val="1"/>
      </rPr>
      <t>Comments on current disbursement and the review of CCM report on previous period:</t>
    </r>
    <r>
      <rPr>
        <i/>
        <sz val="10"/>
        <color theme="1"/>
        <rFont val="Georgia"/>
        <family val="1"/>
      </rPr>
      <t xml:space="preserve">
</t>
    </r>
  </si>
  <si>
    <t>3. CCM PERFORMANCE</t>
  </si>
  <si>
    <t xml:space="preserve">Comments on CCM meeting the targets during the previous period:
</t>
  </si>
  <si>
    <t>4. DISBURSEMENT DECISION</t>
  </si>
  <si>
    <t>Statement by the CCM Hub Manager</t>
  </si>
  <si>
    <t>I have reviewed the CCM Funding Request and all the supporting documents, including the Recepient Entity information. I hereby confirm that the request is endorsed by all CCM Members.</t>
  </si>
  <si>
    <t xml:space="preserve"> ------------------------------------</t>
  </si>
  <si>
    <t>Signature</t>
  </si>
  <si>
    <t>Date</t>
  </si>
  <si>
    <t>Printed Name</t>
  </si>
  <si>
    <t>Statement by the Senior Manager, Program Finance &amp; Controlling  Department</t>
  </si>
  <si>
    <t>I have reviewed the CCM name, Address and Bank Details as per the validated information in the system.</t>
  </si>
  <si>
    <t xml:space="preserve">The above has been verified by: </t>
  </si>
  <si>
    <t xml:space="preserve"> ------------------------------   </t>
  </si>
  <si>
    <t xml:space="preserve"> ------------------------------ </t>
  </si>
  <si>
    <t xml:space="preserve">The-Phong Nguyen
 ------------------------------------ </t>
  </si>
  <si>
    <t>Co-funding Amount Expected:</t>
  </si>
  <si>
    <t>V 1.0.0.1</t>
  </si>
  <si>
    <t>CCMFunding_Address_ID</t>
  </si>
  <si>
    <t>CCMFunding_ID</t>
  </si>
  <si>
    <t>AddressTypeID</t>
  </si>
  <si>
    <t>Name</t>
  </si>
  <si>
    <t>Title</t>
  </si>
  <si>
    <t>Address</t>
  </si>
  <si>
    <t>Fax</t>
  </si>
  <si>
    <t>Tel</t>
  </si>
  <si>
    <t>Sum_Salaries</t>
  </si>
  <si>
    <t>CCM (for reporting)</t>
  </si>
  <si>
    <t>Envelope 2016</t>
  </si>
  <si>
    <t>UploadTimeStamp</t>
  </si>
  <si>
    <t>CCM</t>
  </si>
  <si>
    <t>RegionalTeam</t>
  </si>
  <si>
    <t>RegionalTeamLeader</t>
  </si>
  <si>
    <t>FPM</t>
  </si>
  <si>
    <t>PO1</t>
  </si>
  <si>
    <t>PO2</t>
  </si>
  <si>
    <t>PO1User</t>
  </si>
  <si>
    <t>PO2User</t>
  </si>
  <si>
    <t>CCMUser1</t>
  </si>
  <si>
    <t>CCMUser2</t>
  </si>
  <si>
    <t>TotalRequestedByCCMatSubmission</t>
  </si>
  <si>
    <t>CCM_SubmissionDate</t>
  </si>
  <si>
    <t>CT_SubmissionDate</t>
  </si>
  <si>
    <t>CCMHub_SubmissionDate</t>
  </si>
  <si>
    <t>CT_ProcessedDate</t>
  </si>
  <si>
    <t>Finance_ProcessedDate</t>
  </si>
  <si>
    <t>FinanceReviewed</t>
  </si>
  <si>
    <t>FinanceReviewed_Date</t>
  </si>
  <si>
    <t>FinanceReviewed_User</t>
  </si>
  <si>
    <t>CT_ClosingDate</t>
  </si>
  <si>
    <t>ClosingDate</t>
  </si>
  <si>
    <t>Website_Address</t>
  </si>
  <si>
    <t>GrantAgreementNumber</t>
  </si>
  <si>
    <t>ModificationNumber</t>
  </si>
  <si>
    <t>Currency</t>
  </si>
  <si>
    <t>TwoYears_StartDate</t>
  </si>
  <si>
    <t>Year1_EndDate</t>
  </si>
  <si>
    <t>TwoYears_EndDate</t>
  </si>
  <si>
    <t>IsRecipientSameAsCCM</t>
  </si>
  <si>
    <t>RecipientnIsUNDP</t>
  </si>
  <si>
    <t>TotalAmount_Year1</t>
  </si>
  <si>
    <t>TotalAmount_Year2</t>
  </si>
  <si>
    <t>RevisedAmount_Year2</t>
  </si>
  <si>
    <t>GA_TotalAmount</t>
  </si>
  <si>
    <t>GA_TotalAmount_USD_Equiv</t>
  </si>
  <si>
    <t>CashBalance_FromPreviousAgreement</t>
  </si>
  <si>
    <t>CashBalance_EndOfYear1</t>
  </si>
  <si>
    <t>CashBalance_EndOfYear2</t>
  </si>
  <si>
    <t>GrantsUnderOversight</t>
  </si>
  <si>
    <t>TotalExpendituresYear1</t>
  </si>
  <si>
    <t>TotalExpendituresYear2</t>
  </si>
  <si>
    <t>InterestsReceived_Year1</t>
  </si>
  <si>
    <t>InterestsReceived_Year2</t>
  </si>
  <si>
    <t>CoFunding_Required_Year1</t>
  </si>
  <si>
    <t>CoFunding_Committed_Year1</t>
  </si>
  <si>
    <t>CoFunding_Required_Year2</t>
  </si>
  <si>
    <t>CoFunding_Committed_Year2</t>
  </si>
  <si>
    <t>CoFunding_Received_Year1</t>
  </si>
  <si>
    <t>CoFunding_Received_Year2</t>
  </si>
  <si>
    <t>HasUpdatedContactsWeb</t>
  </si>
  <si>
    <t>HasUpdatedContactsWebDate</t>
  </si>
  <si>
    <t>HR_Assumptions</t>
  </si>
  <si>
    <t>Finance_Assumptions</t>
  </si>
  <si>
    <t>PF_Assumptions</t>
  </si>
  <si>
    <t>Creation_Date</t>
  </si>
  <si>
    <t>NumberOfUploads</t>
  </si>
  <si>
    <t>GA_TotalAmount_Rev</t>
  </si>
  <si>
    <t>CommittedAmountFromYear1</t>
  </si>
  <si>
    <t>CoFunding_RequiredRev</t>
  </si>
  <si>
    <t>CoFunding_CommittedRev</t>
  </si>
  <si>
    <t>CommittedAmountFromYear2</t>
  </si>
  <si>
    <t>NetCashBalanceY2</t>
  </si>
  <si>
    <t>Account Name</t>
  </si>
  <si>
    <t>CCM Afghanistan</t>
  </si>
  <si>
    <t>CCM Albania</t>
  </si>
  <si>
    <t>CCM Angola</t>
  </si>
  <si>
    <t>CCM Argentina</t>
  </si>
  <si>
    <t>CCM Armenia</t>
  </si>
  <si>
    <t>CCM Azerbaijan</t>
  </si>
  <si>
    <t>CCM Bangladesh</t>
  </si>
  <si>
    <t>CCM Belarus</t>
  </si>
  <si>
    <t>CCM Belize</t>
  </si>
  <si>
    <t>CCM Benin</t>
  </si>
  <si>
    <t>CCM Bhutan</t>
  </si>
  <si>
    <t>CCM Bolivia</t>
  </si>
  <si>
    <t>CCM Bosnia and Herzegovina</t>
  </si>
  <si>
    <t>CCM Botswana</t>
  </si>
  <si>
    <t>CCM Bulgaria</t>
  </si>
  <si>
    <t>CCM Burkina Faso</t>
  </si>
  <si>
    <t>CCM Burundi</t>
  </si>
  <si>
    <t>CCM Cambodia</t>
  </si>
  <si>
    <t>CCM Cameroon</t>
  </si>
  <si>
    <t>CCM Cape Verde</t>
  </si>
  <si>
    <t>CCM Central African Republic</t>
  </si>
  <si>
    <t>CCM Chad</t>
  </si>
  <si>
    <t>CCM China</t>
  </si>
  <si>
    <t>CCM Colombia</t>
  </si>
  <si>
    <t>CCM Comoros</t>
  </si>
  <si>
    <t>CCM Congo (Democratic Republic)</t>
  </si>
  <si>
    <t>CCM Congo (Republic of)</t>
  </si>
  <si>
    <t>CCM Costa Rica</t>
  </si>
  <si>
    <t>CCM Cote d'Ivoire</t>
  </si>
  <si>
    <t>CCM Cuba</t>
  </si>
  <si>
    <t>CCM Djibouti</t>
  </si>
  <si>
    <t>CCM Dominican Republic</t>
  </si>
  <si>
    <t>CCM DPR of Korea</t>
  </si>
  <si>
    <t>CCM Ecuador</t>
  </si>
  <si>
    <t>CCM Egypt</t>
  </si>
  <si>
    <t>CCM El Salvador</t>
  </si>
  <si>
    <t>CCM Equatorial Guinea</t>
  </si>
  <si>
    <t>CCM Eritrea</t>
  </si>
  <si>
    <t>CCM Ethiopia</t>
  </si>
  <si>
    <t>CCM Fiji</t>
  </si>
  <si>
    <t>CCM Gabon</t>
  </si>
  <si>
    <t>CCM Gambia</t>
  </si>
  <si>
    <t>CCM Georgia</t>
  </si>
  <si>
    <t>CCM Ghana</t>
  </si>
  <si>
    <t>CCM Guatemala</t>
  </si>
  <si>
    <t>CCM Guinea</t>
  </si>
  <si>
    <t>CCM Guinea-Bissau</t>
  </si>
  <si>
    <t>CCM Guyana</t>
  </si>
  <si>
    <t>CCM Haiti</t>
  </si>
  <si>
    <t>CCM Honduras</t>
  </si>
  <si>
    <t>CCM India</t>
  </si>
  <si>
    <t>CCM Indonesia</t>
  </si>
  <si>
    <t>CCM Iran (Islamic Republic of)</t>
  </si>
  <si>
    <t>CCM Iraq</t>
  </si>
  <si>
    <t>CCM Jamaica</t>
  </si>
  <si>
    <t>CCM Jordan</t>
  </si>
  <si>
    <t>CCM Kazakhstan</t>
  </si>
  <si>
    <t>CCM Kenya</t>
  </si>
  <si>
    <t>CCM Kosovo</t>
  </si>
  <si>
    <t>CCM Kyrgyzstan</t>
  </si>
  <si>
    <t>CCM Lao PDR</t>
  </si>
  <si>
    <t>CCM Lesotho</t>
  </si>
  <si>
    <t>CCM Liberia</t>
  </si>
  <si>
    <t>CCM Macedonia</t>
  </si>
  <si>
    <t>CCM Madagascar</t>
  </si>
  <si>
    <t>CCM Malawi</t>
  </si>
  <si>
    <t>CCM Malaysia</t>
  </si>
  <si>
    <t>CCM Maldives</t>
  </si>
  <si>
    <t>CCM Mali</t>
  </si>
  <si>
    <t>CCM Mauritania</t>
  </si>
  <si>
    <t>CCM Mauritius</t>
  </si>
  <si>
    <t>CCM Mexico</t>
  </si>
  <si>
    <t>CCM Moldova</t>
  </si>
  <si>
    <t>CCM Mongolia</t>
  </si>
  <si>
    <t>CCM Montenegro</t>
  </si>
  <si>
    <t>CCM Morocco</t>
  </si>
  <si>
    <t>CCM Mozambique</t>
  </si>
  <si>
    <t>CCM Myanmar</t>
  </si>
  <si>
    <t>CCM Namibia</t>
  </si>
  <si>
    <t>CCM Nepal</t>
  </si>
  <si>
    <t>CCM Nicaragua</t>
  </si>
  <si>
    <t>CCM Niger</t>
  </si>
  <si>
    <t>CCM Nigeria</t>
  </si>
  <si>
    <t>CCM Pakistan</t>
  </si>
  <si>
    <t>CCM Panama</t>
  </si>
  <si>
    <t>CCM Papua New Guinea</t>
  </si>
  <si>
    <t>CCM Paraguay</t>
  </si>
  <si>
    <t>CCM Peru</t>
  </si>
  <si>
    <t>CCM Philippines</t>
  </si>
  <si>
    <t>CCM Romania</t>
  </si>
  <si>
    <t>CCM Russian Federation</t>
  </si>
  <si>
    <t>CCM Rwanda</t>
  </si>
  <si>
    <t>CCM São Tomé and Príncipe</t>
  </si>
  <si>
    <t>CCM Senegal</t>
  </si>
  <si>
    <t>CCM Serbia</t>
  </si>
  <si>
    <t>CCM Sierra Leone</t>
  </si>
  <si>
    <t>CCM Solomon Islands</t>
  </si>
  <si>
    <t>CCM South Africa</t>
  </si>
  <si>
    <t>CCM South Sudan</t>
  </si>
  <si>
    <t>CCM Sri Lanka</t>
  </si>
  <si>
    <t>CCM Sudan</t>
  </si>
  <si>
    <t>CCM Suriname</t>
  </si>
  <si>
    <t>CCM Swaziland</t>
  </si>
  <si>
    <t>CCM Syria</t>
  </si>
  <si>
    <t>CCM Tajikistan</t>
  </si>
  <si>
    <t>CCM Tanzania</t>
  </si>
  <si>
    <t>CCM Thailand</t>
  </si>
  <si>
    <t>CCM Timor Leste</t>
  </si>
  <si>
    <t>CCM Togo</t>
  </si>
  <si>
    <t>CCM Tunisia</t>
  </si>
  <si>
    <t>CCM Turkmenistan</t>
  </si>
  <si>
    <t>CCM Uganda</t>
  </si>
  <si>
    <t>CCM Ukraine</t>
  </si>
  <si>
    <t>CCM Uruguay</t>
  </si>
  <si>
    <t>CCM Uzbekistan</t>
  </si>
  <si>
    <t>CCM Viet Nam</t>
  </si>
  <si>
    <t>CCM Yemen</t>
  </si>
  <si>
    <t>CCM Zambia</t>
  </si>
  <si>
    <t>CCM Zanzibar</t>
  </si>
  <si>
    <t>CCM Zimbabwe</t>
  </si>
  <si>
    <t>Coordination Committee for Prevention and Fight with HIV/AIDS</t>
  </si>
  <si>
    <t>Non-CCM Somalia</t>
  </si>
  <si>
    <t>RCM Abidjan-Lagos Corridor Organisation</t>
  </si>
  <si>
    <t>RCM Andean</t>
  </si>
  <si>
    <t>RCM Asia (Regional Steering Committee)</t>
  </si>
  <si>
    <t>RCM Organisation of Eastern Caribbean States</t>
  </si>
  <si>
    <t>RCM Pan Caribbean Partnership against HIV/AIDS</t>
  </si>
  <si>
    <t>RCM Regional Malaria Control Commission</t>
  </si>
  <si>
    <t>RCM Western Pacific</t>
  </si>
  <si>
    <t>RO Asia Pacific Network of People Living with HIV/AIDS</t>
  </si>
  <si>
    <t>RO Caribbean Regional Network</t>
  </si>
  <si>
    <t>RO Committee on Prevention of HIV/AIDS (COPRECOS)</t>
  </si>
  <si>
    <t>RO Insular Southeast Asia Network of MSM, TG and HIV</t>
  </si>
  <si>
    <t>RO Middle East &amp; North Africa Harm Reduction Association</t>
  </si>
  <si>
    <t>RO Naz Foundation International</t>
  </si>
  <si>
    <t>RO Red Centroamericana (REDCA+)</t>
  </si>
  <si>
    <t>RO RedTraSex</t>
  </si>
  <si>
    <t>RO Southern African Development Community</t>
  </si>
  <si>
    <t>Sub-CCM St. Petersburg region</t>
  </si>
  <si>
    <t>Sub-CCM Tomsk-Oblast</t>
  </si>
  <si>
    <t xml:space="preserve">
The Global Fund to Fight AIDS, Tuberculosis and Malaria
Global Health Campus
Chemin du Pommier 40
1218 Grand-Saconnex, Switzerland
</t>
  </si>
  <si>
    <t>00 41 58 791 1700</t>
  </si>
  <si>
    <t>00 41 44 580 6820</t>
  </si>
  <si>
    <t>Emily Hughes</t>
  </si>
  <si>
    <t>Name: Emily Hughes</t>
  </si>
  <si>
    <t>Report Prepared by</t>
  </si>
  <si>
    <t xml:space="preserve">Watchlist checking tool: </t>
  </si>
  <si>
    <t xml:space="preserve">https://djlogin.dowjones.com/login.asp?productname=rnc </t>
  </si>
  <si>
    <t>Does this name appear on any of the Terrorist Lists?</t>
  </si>
  <si>
    <t>If YES, please provide full details (including which list, which category) </t>
  </si>
  <si>
    <t>If YES, is it a true or a false positive match? (Please provide details of the supporting documentation relied on to  ascertain the status of the match)</t>
  </si>
  <si>
    <t xml:space="preserve"> Login:
  Artem.lazurenko@theglobalfund.org
  Aneta.wierzynska@theglobalfund.org
 Password:
  glblfndfctv </t>
  </si>
  <si>
    <r>
      <t>CCM</t>
    </r>
    <r>
      <rPr>
        <sz val="11"/>
        <color rgb="FF000000"/>
        <rFont val="Georgia"/>
        <family val="1"/>
      </rPr>
      <t xml:space="preserve"> </t>
    </r>
  </si>
  <si>
    <t>The procedure is: 
 · restrict the content set through checkboxes to watchlists only, 
 · enter the full name you have (either of the individual or the organization) in any order into the search box, 
 · keep the search ‘Broad’ and don’t select any other boxes,
 · click search,
 · on the results page open the Search Summary tab, which provides all the information you need for a supporting screenshot,
 · if any hits displaying a SAN or SOR deep red flags are obtained write to (in this order):
   o Artem.lazurenko@theglobalfund.org
   o Mina.jebbari@theglobalfund.org
   o Aneta.wierzynska@theglobalfund.org
   o Nick.Jackson@theglobalfund.org
 · Other types of hits, e.g. PEP or OOL are not relevant for the current process
 · Ethics will quickly come back with a reply that either the hit is a false positive, or that indeed that person is sanctioned and cannot be paid
Example of relevant flags :</t>
  </si>
  <si>
    <r>
      <t>Designated CCM Funding Recipient</t>
    </r>
    <r>
      <rPr>
        <sz val="11"/>
        <color rgb="FF000000"/>
        <rFont val="Georgia"/>
        <family val="1"/>
      </rPr>
      <t xml:space="preserve"> </t>
    </r>
  </si>
  <si>
    <t>Bank</t>
  </si>
  <si>
    <r>
      <t>CCM Representative for receipt of notices</t>
    </r>
    <r>
      <rPr>
        <sz val="11"/>
        <color rgb="FF000000"/>
        <rFont val="Georgia"/>
        <family val="1"/>
      </rPr>
      <t xml:space="preserve"> </t>
    </r>
  </si>
  <si>
    <r>
      <t>CCM Funding Recipient Representative for receipt of notices</t>
    </r>
    <r>
      <rPr>
        <sz val="11"/>
        <color rgb="FF000000"/>
        <rFont val="Georgia"/>
        <family val="1"/>
      </rPr>
      <t xml:space="preserve"> </t>
    </r>
  </si>
  <si>
    <t>CCM Authorized Representative</t>
  </si>
  <si>
    <r>
      <t>CCM Civil Society Representative</t>
    </r>
    <r>
      <rPr>
        <sz val="11"/>
        <color rgb="FF000000"/>
        <rFont val="Georgia"/>
        <family val="1"/>
      </rPr>
      <t xml:space="preserve"> </t>
    </r>
  </si>
  <si>
    <r>
      <t>CCM Funding Recipient Authorized Representative</t>
    </r>
    <r>
      <rPr>
        <sz val="11"/>
        <color rgb="FF000000"/>
        <rFont val="Georgia"/>
        <family val="1"/>
      </rPr>
      <t xml:space="preserve"> </t>
    </r>
  </si>
  <si>
    <t>Emily Hughes
 ------------------------------------</t>
  </si>
  <si>
    <t>RCM Mesoamerica</t>
  </si>
  <si>
    <t xml:space="preserve">CCM </t>
  </si>
  <si>
    <t>GEO-CFUND-2009</t>
  </si>
  <si>
    <t>USD</t>
  </si>
  <si>
    <t>CCM-CFUND-1636</t>
  </si>
  <si>
    <t>Deepanjali Sapkota</t>
  </si>
  <si>
    <t>to</t>
  </si>
  <si>
    <t>29 February-2023</t>
  </si>
  <si>
    <t>29 February-2021</t>
  </si>
  <si>
    <t>EECA</t>
  </si>
  <si>
    <t>Country Coordinating Mechanism Georgia</t>
  </si>
  <si>
    <t>Ministry of Internally Displaced Persons from the Occupied Territories, Labour, Health and 
Social Affairs of Georgia; Country Coordinating Mechanism, 144 Tsereteli avenue, 6th Floor, Room 606, Tbilisi, 0159, Georgia</t>
  </si>
  <si>
    <t>Ms. Ekaterine Tikaradze</t>
  </si>
  <si>
    <t>CCM Chairperson</t>
  </si>
  <si>
    <t>+ 995 32 2 51 00 11 (ext – 0615; 0616)</t>
  </si>
  <si>
    <t>Bemoni Public Union</t>
  </si>
  <si>
    <t>Institution</t>
  </si>
  <si>
    <t>Mr. Davit Kazaishvili</t>
  </si>
  <si>
    <t>Chairperson</t>
  </si>
  <si>
    <t>2, Shavishvili Street, Tbilisi, 0186, Georgia</t>
  </si>
  <si>
    <t xml:space="preserve"> + 995 32 2 39 07 00</t>
  </si>
  <si>
    <t>____________________________________</t>
  </si>
  <si>
    <t>Name: Ms. Ekaterine Tikaradze</t>
  </si>
  <si>
    <t>Name: Mr. Davit Kazaishvili</t>
  </si>
  <si>
    <t>Title: Bemoni Public Union Chairperson</t>
  </si>
  <si>
    <t>Name: Ms. Izoleta Bodokia</t>
  </si>
  <si>
    <t>Title: HIV/AIDS Patient Support Foundation Director</t>
  </si>
  <si>
    <t>Title: CCM Chair, Minister of Internally Displaced Persons from the Occupied Territories, Labour, Health and 
Social Affairs of 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</si>
</sst>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[$-409]d\-mmm\-yyyy;@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0"/>
      <name val="Georgia"/>
      <family val="1"/>
    </font>
    <font>
      <sz val="10"/>
      <color theme="1"/>
      <name val="Georgia"/>
      <family val="1"/>
    </font>
    <font>
      <sz val="10"/>
      <color theme="1"/>
      <name val="Calibri"/>
      <family val="2"/>
      <scheme val="minor"/>
    </font>
    <font>
      <i/>
      <sz val="10"/>
      <color theme="1"/>
      <name val="Georgia"/>
      <family val="1"/>
    </font>
    <font>
      <i/>
      <u/>
      <sz val="10"/>
      <color theme="1"/>
      <name val="Georgia"/>
      <family val="1"/>
    </font>
    <font>
      <b/>
      <sz val="10"/>
      <color theme="1"/>
      <name val="Georgia"/>
      <family val="1"/>
    </font>
    <font>
      <i/>
      <sz val="9"/>
      <color theme="1"/>
      <name val="Georgia"/>
      <family val="1"/>
    </font>
    <font>
      <i/>
      <sz val="9"/>
      <name val="Georgia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Georgia"/>
      <family val="1"/>
    </font>
    <font>
      <b/>
      <sz val="11"/>
      <color rgb="FF000000"/>
      <name val="Georgia"/>
      <family val="1"/>
    </font>
    <font>
      <sz val="11"/>
      <color rgb="FF000000"/>
      <name val="Georg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83">
    <xf numFmtId="0" fontId="0" fillId="0" borderId="0" xfId="0"/>
    <xf numFmtId="0" fontId="0" fillId="5" borderId="0" xfId="0" applyFill="1"/>
    <xf numFmtId="0" fontId="0" fillId="7" borderId="0" xfId="0" applyFill="1"/>
    <xf numFmtId="22" fontId="0" fillId="0" borderId="0" xfId="0" applyNumberFormat="1"/>
    <xf numFmtId="165" fontId="0" fillId="0" borderId="4" xfId="0" applyNumberFormat="1" applyBorder="1"/>
    <xf numFmtId="0" fontId="0" fillId="9" borderId="4" xfId="0" applyFill="1" applyBorder="1"/>
    <xf numFmtId="3" fontId="0" fillId="0" borderId="0" xfId="0" applyNumberFormat="1"/>
    <xf numFmtId="0" fontId="2" fillId="0" borderId="1" xfId="0" applyFont="1" applyBorder="1"/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4" fillId="11" borderId="4" xfId="0" applyFont="1" applyFill="1" applyBorder="1" applyAlignment="1">
      <alignment vertical="top"/>
    </xf>
    <xf numFmtId="0" fontId="2" fillId="0" borderId="6" xfId="0" applyFont="1" applyBorder="1"/>
    <xf numFmtId="0" fontId="8" fillId="0" borderId="1" xfId="0" applyFont="1" applyBorder="1"/>
    <xf numFmtId="0" fontId="4" fillId="0" borderId="1" xfId="0" applyFont="1" applyBorder="1"/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/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/>
    <xf numFmtId="0" fontId="4" fillId="0" borderId="0" xfId="0" applyFont="1"/>
    <xf numFmtId="165" fontId="4" fillId="0" borderId="7" xfId="0" applyNumberFormat="1" applyFont="1" applyBorder="1" applyAlignment="1">
      <alignment vertical="top"/>
    </xf>
    <xf numFmtId="0" fontId="2" fillId="0" borderId="38" xfId="0" applyFont="1" applyBorder="1" applyAlignment="1">
      <alignment vertical="top"/>
    </xf>
    <xf numFmtId="165" fontId="4" fillId="0" borderId="8" xfId="0" applyNumberFormat="1" applyFont="1" applyBorder="1" applyAlignment="1">
      <alignment vertical="top"/>
    </xf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Border="1"/>
    <xf numFmtId="0" fontId="13" fillId="2" borderId="20" xfId="0" applyFont="1" applyFill="1" applyBorder="1" applyAlignment="1">
      <alignment vertical="center" wrapText="1"/>
    </xf>
    <xf numFmtId="0" fontId="2" fillId="12" borderId="28" xfId="0" applyFont="1" applyFill="1" applyBorder="1"/>
    <xf numFmtId="0" fontId="2" fillId="12" borderId="81" xfId="0" applyFont="1" applyFill="1" applyBorder="1"/>
    <xf numFmtId="0" fontId="2" fillId="12" borderId="44" xfId="0" applyFont="1" applyFill="1" applyBorder="1"/>
    <xf numFmtId="15" fontId="2" fillId="12" borderId="54" xfId="0" applyNumberFormat="1" applyFont="1" applyFill="1" applyBorder="1" applyAlignment="1">
      <alignment horizontal="left"/>
    </xf>
    <xf numFmtId="0" fontId="0" fillId="0" borderId="0" xfId="0" applyAlignment="1">
      <alignment vertical="top" wrapText="1"/>
    </xf>
    <xf numFmtId="0" fontId="11" fillId="0" borderId="51" xfId="2" applyBorder="1"/>
    <xf numFmtId="0" fontId="13" fillId="2" borderId="19" xfId="0" applyFont="1" applyFill="1" applyBorder="1" applyAlignment="1">
      <alignment vertical="center" wrapText="1"/>
    </xf>
    <xf numFmtId="0" fontId="2" fillId="12" borderId="4" xfId="0" applyFont="1" applyFill="1" applyBorder="1"/>
    <xf numFmtId="0" fontId="14" fillId="12" borderId="11" xfId="0" applyFont="1" applyFill="1" applyBorder="1" applyAlignment="1">
      <alignment vertical="center" wrapText="1"/>
    </xf>
    <xf numFmtId="0" fontId="2" fillId="12" borderId="12" xfId="0" applyFont="1" applyFill="1" applyBorder="1"/>
    <xf numFmtId="3" fontId="14" fillId="12" borderId="11" xfId="0" applyNumberFormat="1" applyFont="1" applyFill="1" applyBorder="1" applyAlignment="1">
      <alignment vertical="center" wrapText="1"/>
    </xf>
    <xf numFmtId="0" fontId="14" fillId="12" borderId="13" xfId="0" applyFont="1" applyFill="1" applyBorder="1" applyAlignment="1">
      <alignment vertical="center" wrapText="1"/>
    </xf>
    <xf numFmtId="0" fontId="2" fillId="12" borderId="14" xfId="0" applyFont="1" applyFill="1" applyBorder="1"/>
    <xf numFmtId="0" fontId="2" fillId="12" borderId="15" xfId="0" applyFont="1" applyFill="1" applyBorder="1"/>
    <xf numFmtId="0" fontId="5" fillId="0" borderId="0" xfId="0" applyFont="1" applyAlignment="1">
      <alignment vertical="top" wrapText="1"/>
    </xf>
    <xf numFmtId="0" fontId="2" fillId="12" borderId="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vertical="center" wrapText="1"/>
    </xf>
    <xf numFmtId="0" fontId="14" fillId="12" borderId="16" xfId="0" applyFont="1" applyFill="1" applyBorder="1" applyAlignment="1">
      <alignment vertical="center" wrapText="1"/>
    </xf>
    <xf numFmtId="0" fontId="2" fillId="12" borderId="17" xfId="0" applyFont="1" applyFill="1" applyBorder="1" applyAlignment="1">
      <alignment horizontal="center" vertical="center"/>
    </xf>
    <xf numFmtId="0" fontId="2" fillId="12" borderId="17" xfId="0" applyFont="1" applyFill="1" applyBorder="1"/>
    <xf numFmtId="0" fontId="2" fillId="12" borderId="18" xfId="0" applyFont="1" applyFill="1" applyBorder="1"/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8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7" fillId="0" borderId="0" xfId="0" applyFont="1"/>
    <xf numFmtId="0" fontId="17" fillId="0" borderId="3" xfId="0" applyFont="1" applyBorder="1"/>
    <xf numFmtId="0" fontId="17" fillId="0" borderId="5" xfId="0" applyFont="1" applyBorder="1"/>
    <xf numFmtId="0" fontId="17" fillId="0" borderId="2" xfId="0" applyFont="1" applyBorder="1"/>
    <xf numFmtId="0" fontId="17" fillId="0" borderId="1" xfId="0" applyFont="1" applyBorder="1" applyAlignment="1">
      <alignment vertical="center" wrapText="1"/>
    </xf>
    <xf numFmtId="0" fontId="19" fillId="0" borderId="1" xfId="0" applyFont="1" applyBorder="1"/>
    <xf numFmtId="0" fontId="17" fillId="0" borderId="22" xfId="0" applyFont="1" applyBorder="1"/>
    <xf numFmtId="0" fontId="17" fillId="0" borderId="30" xfId="0" applyFont="1" applyBorder="1"/>
    <xf numFmtId="0" fontId="17" fillId="0" borderId="5" xfId="0" applyFont="1" applyBorder="1" applyAlignment="1">
      <alignment vertical="center" wrapText="1"/>
    </xf>
    <xf numFmtId="0" fontId="20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horizontal="center"/>
    </xf>
    <xf numFmtId="3" fontId="22" fillId="0" borderId="12" xfId="0" applyNumberFormat="1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3" fontId="22" fillId="0" borderId="69" xfId="0" applyNumberFormat="1" applyFont="1" applyBorder="1" applyAlignment="1">
      <alignment vertical="center" wrapText="1"/>
    </xf>
    <xf numFmtId="0" fontId="17" fillId="0" borderId="2" xfId="0" applyFont="1" applyBorder="1" applyAlignment="1">
      <alignment wrapText="1"/>
    </xf>
    <xf numFmtId="0" fontId="22" fillId="5" borderId="37" xfId="0" applyFont="1" applyFill="1" applyBorder="1" applyAlignment="1">
      <alignment vertical="center" wrapText="1"/>
    </xf>
    <xf numFmtId="0" fontId="22" fillId="2" borderId="37" xfId="0" applyFont="1" applyFill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38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2" borderId="16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top" wrapText="1"/>
    </xf>
    <xf numFmtId="0" fontId="22" fillId="2" borderId="13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17" fillId="0" borderId="6" xfId="0" applyNumberFormat="1" applyFont="1" applyBorder="1" applyAlignment="1">
      <alignment vertical="center" wrapText="1"/>
    </xf>
    <xf numFmtId="0" fontId="22" fillId="2" borderId="31" xfId="0" applyFont="1" applyFill="1" applyBorder="1" applyAlignment="1">
      <alignment vertical="center" wrapText="1"/>
    </xf>
    <xf numFmtId="0" fontId="17" fillId="0" borderId="6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22" fillId="0" borderId="1" xfId="0" applyFont="1" applyBorder="1"/>
    <xf numFmtId="0" fontId="22" fillId="0" borderId="59" xfId="0" applyFont="1" applyBorder="1"/>
    <xf numFmtId="0" fontId="17" fillId="0" borderId="38" xfId="0" applyFont="1" applyBorder="1"/>
    <xf numFmtId="0" fontId="22" fillId="0" borderId="1" xfId="0" applyFont="1" applyBorder="1" applyAlignment="1"/>
    <xf numFmtId="0" fontId="22" fillId="0" borderId="1" xfId="0" applyFont="1" applyBorder="1" applyAlignment="1">
      <alignment horizontal="center"/>
    </xf>
    <xf numFmtId="0" fontId="22" fillId="0" borderId="59" xfId="0" applyFont="1" applyBorder="1" applyAlignment="1"/>
    <xf numFmtId="0" fontId="17" fillId="0" borderId="6" xfId="0" applyFont="1" applyBorder="1"/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3" fontId="22" fillId="2" borderId="34" xfId="0" applyNumberFormat="1" applyFont="1" applyFill="1" applyBorder="1" applyAlignment="1">
      <alignment vertical="top" wrapText="1"/>
    </xf>
    <xf numFmtId="3" fontId="22" fillId="2" borderId="9" xfId="0" applyNumberFormat="1" applyFont="1" applyFill="1" applyBorder="1" applyAlignment="1">
      <alignment vertical="top" wrapText="1"/>
    </xf>
    <xf numFmtId="3" fontId="23" fillId="0" borderId="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3" fontId="22" fillId="2" borderId="35" xfId="0" applyNumberFormat="1" applyFont="1" applyFill="1" applyBorder="1" applyAlignment="1">
      <alignment vertical="center" wrapText="1"/>
    </xf>
    <xf numFmtId="3" fontId="22" fillId="2" borderId="27" xfId="0" applyNumberFormat="1" applyFont="1" applyFill="1" applyBorder="1" applyAlignment="1">
      <alignment vertical="center" wrapText="1"/>
    </xf>
    <xf numFmtId="0" fontId="22" fillId="2" borderId="74" xfId="0" applyFont="1" applyFill="1" applyBorder="1" applyAlignment="1">
      <alignment horizontal="center" wrapText="1"/>
    </xf>
    <xf numFmtId="0" fontId="22" fillId="2" borderId="75" xfId="0" applyFont="1" applyFill="1" applyBorder="1" applyAlignment="1">
      <alignment horizontal="center" wrapText="1"/>
    </xf>
    <xf numFmtId="0" fontId="22" fillId="2" borderId="76" xfId="0" applyFont="1" applyFill="1" applyBorder="1" applyAlignment="1">
      <alignment horizontal="center" wrapText="1"/>
    </xf>
    <xf numFmtId="0" fontId="22" fillId="0" borderId="3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3" fontId="22" fillId="2" borderId="10" xfId="0" applyNumberFormat="1" applyFont="1" applyFill="1" applyBorder="1" applyAlignment="1">
      <alignment vertical="center" wrapText="1"/>
    </xf>
    <xf numFmtId="3" fontId="22" fillId="2" borderId="25" xfId="0" applyNumberFormat="1" applyFont="1" applyFill="1" applyBorder="1" applyAlignment="1">
      <alignment vertical="center" wrapText="1"/>
    </xf>
    <xf numFmtId="3" fontId="22" fillId="0" borderId="17" xfId="0" applyNumberFormat="1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3" fontId="22" fillId="2" borderId="34" xfId="0" applyNumberFormat="1" applyFont="1" applyFill="1" applyBorder="1" applyAlignment="1">
      <alignment vertical="center" wrapText="1"/>
    </xf>
    <xf numFmtId="3" fontId="22" fillId="2" borderId="9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0" fontId="20" fillId="4" borderId="19" xfId="0" applyFont="1" applyFill="1" applyBorder="1" applyAlignment="1">
      <alignment vertical="center" wrapText="1"/>
    </xf>
    <xf numFmtId="0" fontId="21" fillId="4" borderId="20" xfId="0" applyFont="1" applyFill="1" applyBorder="1" applyAlignment="1">
      <alignment vertical="center" wrapText="1"/>
    </xf>
    <xf numFmtId="0" fontId="21" fillId="4" borderId="21" xfId="0" applyFont="1" applyFill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20" fillId="8" borderId="32" xfId="0" applyFont="1" applyFill="1" applyBorder="1" applyAlignment="1" applyProtection="1">
      <alignment vertical="center" wrapText="1"/>
      <protection locked="0"/>
    </xf>
    <xf numFmtId="0" fontId="21" fillId="8" borderId="32" xfId="0" applyFont="1" applyFill="1" applyBorder="1" applyAlignment="1" applyProtection="1">
      <alignment vertical="center" wrapText="1"/>
      <protection locked="0"/>
    </xf>
    <xf numFmtId="0" fontId="22" fillId="0" borderId="32" xfId="0" applyFont="1" applyFill="1" applyBorder="1" applyAlignment="1">
      <alignment vertical="center" wrapText="1"/>
    </xf>
    <xf numFmtId="0" fontId="17" fillId="0" borderId="32" xfId="0" applyFont="1" applyFill="1" applyBorder="1" applyAlignment="1"/>
    <xf numFmtId="0" fontId="23" fillId="0" borderId="7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3" fontId="22" fillId="0" borderId="4" xfId="0" applyNumberFormat="1" applyFont="1" applyBorder="1" applyAlignment="1">
      <alignment vertical="center" wrapText="1"/>
    </xf>
    <xf numFmtId="3" fontId="22" fillId="0" borderId="14" xfId="0" applyNumberFormat="1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3" fontId="22" fillId="0" borderId="4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3" fontId="22" fillId="0" borderId="17" xfId="0" applyNumberFormat="1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82" xfId="0" applyFont="1" applyBorder="1" applyAlignment="1">
      <alignment vertical="center" wrapText="1"/>
    </xf>
    <xf numFmtId="0" fontId="22" fillId="0" borderId="83" xfId="0" applyFont="1" applyBorder="1" applyAlignment="1">
      <alignment vertical="center" wrapText="1"/>
    </xf>
    <xf numFmtId="0" fontId="22" fillId="5" borderId="62" xfId="0" applyFont="1" applyFill="1" applyBorder="1" applyAlignment="1"/>
    <xf numFmtId="0" fontId="22" fillId="5" borderId="39" xfId="0" applyFont="1" applyFill="1" applyBorder="1" applyAlignment="1"/>
    <xf numFmtId="0" fontId="22" fillId="5" borderId="63" xfId="0" applyFont="1" applyFill="1" applyBorder="1" applyAlignment="1"/>
    <xf numFmtId="0" fontId="22" fillId="0" borderId="64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4" xfId="0" applyFont="1" applyBorder="1" applyAlignment="1"/>
    <xf numFmtId="0" fontId="22" fillId="0" borderId="23" xfId="0" applyFont="1" applyBorder="1" applyAlignment="1"/>
    <xf numFmtId="0" fontId="22" fillId="0" borderId="65" xfId="0" applyFont="1" applyBorder="1" applyAlignment="1"/>
    <xf numFmtId="3" fontId="22" fillId="6" borderId="28" xfId="0" applyNumberFormat="1" applyFont="1" applyFill="1" applyBorder="1" applyAlignment="1">
      <alignment vertical="center" wrapText="1"/>
    </xf>
    <xf numFmtId="3" fontId="22" fillId="6" borderId="29" xfId="0" applyNumberFormat="1" applyFont="1" applyFill="1" applyBorder="1" applyAlignment="1">
      <alignment vertical="center" wrapText="1"/>
    </xf>
    <xf numFmtId="0" fontId="17" fillId="0" borderId="42" xfId="0" applyFont="1" applyBorder="1" applyAlignment="1">
      <alignment wrapText="1"/>
    </xf>
    <xf numFmtId="0" fontId="17" fillId="0" borderId="43" xfId="0" applyFont="1" applyBorder="1" applyAlignment="1">
      <alignment wrapText="1"/>
    </xf>
    <xf numFmtId="0" fontId="17" fillId="0" borderId="44" xfId="0" applyFont="1" applyBorder="1" applyAlignment="1">
      <alignment wrapText="1"/>
    </xf>
    <xf numFmtId="0" fontId="17" fillId="0" borderId="45" xfId="0" applyFont="1" applyBorder="1" applyAlignment="1">
      <alignment wrapText="1"/>
    </xf>
    <xf numFmtId="0" fontId="22" fillId="0" borderId="46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2" fillId="0" borderId="48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22" fillId="0" borderId="66" xfId="0" applyFont="1" applyBorder="1" applyAlignment="1"/>
    <xf numFmtId="0" fontId="22" fillId="0" borderId="67" xfId="0" applyFont="1" applyBorder="1" applyAlignment="1"/>
    <xf numFmtId="0" fontId="22" fillId="0" borderId="68" xfId="0" applyFont="1" applyBorder="1" applyAlignment="1"/>
    <xf numFmtId="3" fontId="22" fillId="0" borderId="7" xfId="0" applyNumberFormat="1" applyFont="1" applyFill="1" applyBorder="1" applyAlignment="1">
      <alignment vertical="center" wrapText="1"/>
    </xf>
    <xf numFmtId="3" fontId="22" fillId="0" borderId="8" xfId="0" applyNumberFormat="1" applyFont="1" applyFill="1" applyBorder="1" applyAlignment="1">
      <alignment vertical="center" wrapText="1"/>
    </xf>
    <xf numFmtId="3" fontId="22" fillId="0" borderId="9" xfId="0" applyNumberFormat="1" applyFont="1" applyFill="1" applyBorder="1" applyAlignment="1">
      <alignment vertical="center" wrapText="1"/>
    </xf>
    <xf numFmtId="3" fontId="17" fillId="0" borderId="8" xfId="0" applyNumberFormat="1" applyFont="1" applyFill="1" applyBorder="1" applyAlignment="1">
      <alignment vertical="center" wrapText="1"/>
    </xf>
    <xf numFmtId="3" fontId="17" fillId="0" borderId="9" xfId="0" applyNumberFormat="1" applyFont="1" applyFill="1" applyBorder="1" applyAlignment="1">
      <alignment vertical="center" wrapText="1"/>
    </xf>
    <xf numFmtId="0" fontId="19" fillId="0" borderId="72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9" fillId="0" borderId="73" xfId="0" applyFont="1" applyBorder="1" applyAlignment="1">
      <alignment vertical="center" wrapText="1"/>
    </xf>
    <xf numFmtId="0" fontId="22" fillId="2" borderId="36" xfId="0" applyFont="1" applyFill="1" applyBorder="1" applyAlignment="1">
      <alignment vertical="center" wrapText="1"/>
    </xf>
    <xf numFmtId="0" fontId="17" fillId="2" borderId="69" xfId="0" applyFont="1" applyFill="1" applyBorder="1" applyAlignment="1">
      <alignment wrapText="1"/>
    </xf>
    <xf numFmtId="0" fontId="22" fillId="2" borderId="70" xfId="0" applyFont="1" applyFill="1" applyBorder="1" applyAlignment="1">
      <alignment vertical="center" wrapText="1"/>
    </xf>
    <xf numFmtId="0" fontId="17" fillId="2" borderId="37" xfId="0" applyFont="1" applyFill="1" applyBorder="1" applyAlignment="1">
      <alignment vertical="center" wrapText="1"/>
    </xf>
    <xf numFmtId="0" fontId="22" fillId="3" borderId="37" xfId="0" applyFont="1" applyFill="1" applyBorder="1" applyAlignment="1">
      <alignment vertical="center" wrapText="1"/>
    </xf>
    <xf numFmtId="0" fontId="17" fillId="0" borderId="71" xfId="0" applyFont="1" applyBorder="1" applyAlignment="1">
      <alignment vertical="center" wrapText="1"/>
    </xf>
    <xf numFmtId="0" fontId="22" fillId="5" borderId="55" xfId="0" applyFont="1" applyFill="1" applyBorder="1" applyAlignment="1">
      <alignment vertical="top" wrapText="1"/>
    </xf>
    <xf numFmtId="0" fontId="22" fillId="5" borderId="56" xfId="0" applyFont="1" applyFill="1" applyBorder="1" applyAlignment="1">
      <alignment vertical="top" wrapText="1"/>
    </xf>
    <xf numFmtId="0" fontId="22" fillId="5" borderId="57" xfId="0" applyFont="1" applyFill="1" applyBorder="1" applyAlignment="1">
      <alignment vertical="top" wrapText="1"/>
    </xf>
    <xf numFmtId="0" fontId="22" fillId="0" borderId="5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/>
    <xf numFmtId="0" fontId="22" fillId="0" borderId="58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24" xfId="0" applyFont="1" applyBorder="1" applyAlignment="1"/>
    <xf numFmtId="0" fontId="22" fillId="2" borderId="36" xfId="0" applyFont="1" applyFill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3" fontId="22" fillId="6" borderId="46" xfId="0" applyNumberFormat="1" applyFont="1" applyFill="1" applyBorder="1" applyAlignment="1">
      <alignment vertical="center" wrapText="1"/>
    </xf>
    <xf numFmtId="0" fontId="17" fillId="6" borderId="47" xfId="0" applyFont="1" applyFill="1" applyBorder="1" applyAlignment="1">
      <alignment vertical="center" wrapText="1"/>
    </xf>
    <xf numFmtId="0" fontId="17" fillId="6" borderId="48" xfId="0" applyFont="1" applyFill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53" xfId="0" applyFont="1" applyBorder="1" applyAlignment="1">
      <alignment vertical="center" wrapText="1"/>
    </xf>
    <xf numFmtId="0" fontId="17" fillId="0" borderId="54" xfId="0" applyFont="1" applyBorder="1" applyAlignment="1">
      <alignment vertical="center" wrapText="1"/>
    </xf>
    <xf numFmtId="0" fontId="22" fillId="0" borderId="1" xfId="0" applyFont="1" applyBorder="1" applyAlignment="1"/>
    <xf numFmtId="0" fontId="17" fillId="0" borderId="1" xfId="0" applyFont="1" applyBorder="1" applyAlignment="1"/>
    <xf numFmtId="0" fontId="17" fillId="0" borderId="59" xfId="0" applyFont="1" applyBorder="1" applyAlignment="1"/>
    <xf numFmtId="0" fontId="22" fillId="0" borderId="24" xfId="0" applyFont="1" applyBorder="1" applyAlignment="1"/>
    <xf numFmtId="0" fontId="17" fillId="0" borderId="61" xfId="0" applyFont="1" applyBorder="1" applyAlignme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0" fillId="0" borderId="9" xfId="0" applyBorder="1" applyAlignment="1">
      <alignment vertical="top"/>
    </xf>
    <xf numFmtId="0" fontId="4" fillId="11" borderId="4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4" xfId="0" applyFont="1" applyFill="1" applyBorder="1" applyAlignment="1">
      <alignment horizontal="right" vertical="top"/>
    </xf>
    <xf numFmtId="0" fontId="3" fillId="10" borderId="77" xfId="0" applyFont="1" applyFill="1" applyBorder="1" applyAlignment="1">
      <alignment horizontal="center" vertical="center" wrapText="1"/>
    </xf>
    <xf numFmtId="0" fontId="3" fillId="10" borderId="78" xfId="0" applyFont="1" applyFill="1" applyBorder="1" applyAlignment="1">
      <alignment horizontal="center" vertical="center"/>
    </xf>
    <xf numFmtId="0" fontId="3" fillId="10" borderId="7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10" borderId="77" xfId="0" applyFont="1" applyFill="1" applyBorder="1" applyAlignment="1">
      <alignment horizontal="center" vertical="top" wrapText="1"/>
    </xf>
    <xf numFmtId="0" fontId="3" fillId="10" borderId="78" xfId="0" applyFont="1" applyFill="1" applyBorder="1" applyAlignment="1">
      <alignment horizontal="center" vertical="top"/>
    </xf>
    <xf numFmtId="0" fontId="3" fillId="10" borderId="79" xfId="0" applyFont="1" applyFill="1" applyBorder="1" applyAlignment="1">
      <alignment horizontal="center" vertical="top"/>
    </xf>
    <xf numFmtId="0" fontId="7" fillId="0" borderId="55" xfId="0" applyFont="1" applyBorder="1" applyAlignment="1">
      <alignment vertical="top" wrapText="1"/>
    </xf>
    <xf numFmtId="0" fontId="4" fillId="0" borderId="56" xfId="0" applyFont="1" applyBorder="1" applyAlignment="1">
      <alignment vertical="top"/>
    </xf>
    <xf numFmtId="0" fontId="4" fillId="0" borderId="57" xfId="0" applyFont="1" applyBorder="1" applyAlignment="1">
      <alignment vertical="top"/>
    </xf>
    <xf numFmtId="0" fontId="4" fillId="0" borderId="58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9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61" xfId="0" applyFont="1" applyBorder="1" applyAlignment="1">
      <alignment vertical="top"/>
    </xf>
    <xf numFmtId="0" fontId="2" fillId="0" borderId="55" xfId="0" applyFont="1" applyBorder="1" applyAlignment="1">
      <alignment vertical="top"/>
    </xf>
    <xf numFmtId="0" fontId="2" fillId="0" borderId="56" xfId="0" applyFont="1" applyBorder="1" applyAlignment="1">
      <alignment vertical="top"/>
    </xf>
    <xf numFmtId="0" fontId="2" fillId="0" borderId="57" xfId="0" applyFont="1" applyBorder="1" applyAlignment="1">
      <alignment vertical="top"/>
    </xf>
    <xf numFmtId="0" fontId="0" fillId="0" borderId="58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9" xfId="0" applyBorder="1" applyAlignment="1">
      <alignment vertical="top"/>
    </xf>
    <xf numFmtId="0" fontId="0" fillId="0" borderId="60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61" xfId="0" applyBorder="1" applyAlignment="1">
      <alignment vertical="top"/>
    </xf>
    <xf numFmtId="0" fontId="9" fillId="0" borderId="5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77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/>
    </xf>
    <xf numFmtId="0" fontId="6" fillId="0" borderId="79" xfId="0" applyFont="1" applyBorder="1" applyAlignment="1">
      <alignment horizontal="left" vertical="top"/>
    </xf>
    <xf numFmtId="0" fontId="4" fillId="11" borderId="4" xfId="0" applyFont="1" applyFill="1" applyBorder="1" applyAlignment="1">
      <alignment horizontal="left" vertical="top" wrapText="1"/>
    </xf>
    <xf numFmtId="165" fontId="4" fillId="0" borderId="4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166" fontId="4" fillId="0" borderId="4" xfId="1" applyNumberFormat="1" applyFont="1" applyBorder="1" applyAlignment="1">
      <alignment horizontal="right" vertical="top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0" fillId="0" borderId="9" xfId="0" applyBorder="1" applyAlignment="1"/>
    <xf numFmtId="0" fontId="4" fillId="11" borderId="4" xfId="0" applyFont="1" applyFill="1" applyBorder="1" applyAlignment="1">
      <alignment horizontal="center"/>
    </xf>
    <xf numFmtId="166" fontId="4" fillId="0" borderId="4" xfId="0" applyNumberFormat="1" applyFont="1" applyBorder="1" applyAlignment="1">
      <alignment horizontal="right" vertical="top"/>
    </xf>
    <xf numFmtId="0" fontId="22" fillId="0" borderId="4" xfId="0" quotePrefix="1" applyFont="1" applyBorder="1" applyAlignment="1">
      <alignment vertical="center" wrapText="1"/>
    </xf>
    <xf numFmtId="3" fontId="22" fillId="0" borderId="4" xfId="0" quotePrefix="1" applyNumberFormat="1" applyFont="1" applyBorder="1" applyAlignment="1">
      <alignment vertical="center" wrapText="1"/>
    </xf>
    <xf numFmtId="49" fontId="17" fillId="0" borderId="24" xfId="0" applyNumberFormat="1" applyFont="1" applyBorder="1" applyAlignment="1"/>
    <xf numFmtId="49" fontId="17" fillId="0" borderId="61" xfId="0" applyNumberFormat="1" applyFont="1" applyBorder="1" applyAlignment="1"/>
    <xf numFmtId="49" fontId="22" fillId="0" borderId="24" xfId="0" applyNumberFormat="1" applyFont="1" applyBorder="1" applyAlignment="1">
      <alignment wrapText="1"/>
    </xf>
  </cellXfs>
  <cellStyles count="4">
    <cellStyle name="Comma 2" xfId="1"/>
    <cellStyle name="Comma 2 2" xfId="3"/>
    <cellStyle name="Hyperlink" xfId="2" builtinId="8"/>
    <cellStyle name="Normal" xfId="0" builtinId="0"/>
  </cellStyles>
  <dxfs count="5">
    <dxf>
      <numFmt numFmtId="167" formatCode="dd/mm/yy\ h:mm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370579</xdr:colOff>
      <xdr:row>0</xdr:row>
      <xdr:rowOff>80271</xdr:rowOff>
    </xdr:from>
    <xdr:to>
      <xdr:col>9</xdr:col>
      <xdr:colOff>226483</xdr:colOff>
      <xdr:row>2</xdr:row>
      <xdr:rowOff>96459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512" y="80271"/>
          <a:ext cx="3024554" cy="376021"/>
        </a:xfrm>
        <a:prstGeom prst="rect">
          <a:avLst/>
        </a:prstGeom>
      </xdr:spPr>
    </xdr:pic>
    <xdr:clientData/>
  </xdr:twoCellAnchor>
  <xdr:oneCellAnchor>
    <xdr:from>
      <xdr:col>10</xdr:col>
      <xdr:colOff>563034</xdr:colOff>
      <xdr:row>35</xdr:row>
      <xdr:rowOff>143933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28167" y="7370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10</xdr:col>
      <xdr:colOff>563034</xdr:colOff>
      <xdr:row>40</xdr:row>
      <xdr:rowOff>143933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28167" y="6798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10</xdr:col>
      <xdr:colOff>563034</xdr:colOff>
      <xdr:row>45</xdr:row>
      <xdr:rowOff>143933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28167" y="56493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10</xdr:col>
      <xdr:colOff>563034</xdr:colOff>
      <xdr:row>48</xdr:row>
      <xdr:rowOff>143933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28167" y="75099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10</xdr:col>
      <xdr:colOff>404668</xdr:colOff>
      <xdr:row>11</xdr:row>
      <xdr:rowOff>701804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452EF-BBDD-432F-A578-CAC8BBA9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50" y="4889500"/>
          <a:ext cx="5929168" cy="70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39739</xdr:rowOff>
    </xdr:from>
    <xdr:to>
      <xdr:col>5</xdr:col>
      <xdr:colOff>873893</xdr:colOff>
      <xdr:row>1</xdr:row>
      <xdr:rowOff>150229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3" y="39739"/>
          <a:ext cx="2493143" cy="281940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Query from Database" connectionId="2" autoFormatId="16" applyNumberFormats="0" applyBorderFormats="0" applyFontFormats="0" applyPatternFormats="0" applyAlignmentFormats="0" applyWidthHeightFormats="0">
  <queryTableRefresh nextId="65">
    <queryTableFields count="64">
      <queryTableField id="1" name="CCMFunding_ID" tableColumnId="1"/>
      <queryTableField id="2" name="UploadTimeStamp" tableColumnId="2"/>
      <queryTableField id="3" name="CCM" tableColumnId="3"/>
      <queryTableField id="4" name="RegionalTeam" tableColumnId="4"/>
      <queryTableField id="5" name="RegionalTeamLeader" tableColumnId="5"/>
      <queryTableField id="6" name="FPM" tableColumnId="6"/>
      <queryTableField id="7" name="PO1" tableColumnId="7"/>
      <queryTableField id="8" name="PO2" tableColumnId="8"/>
      <queryTableField id="9" name="PO1User" tableColumnId="9"/>
      <queryTableField id="10" name="PO2User" tableColumnId="10"/>
      <queryTableField id="11" name="CCMUser1" tableColumnId="11"/>
      <queryTableField id="12" name="CCMUser2" tableColumnId="12"/>
      <queryTableField id="13" name="TotalRequestedByCCMatSubmission" tableColumnId="13"/>
      <queryTableField id="14" name="CCM_SubmissionDate" tableColumnId="14"/>
      <queryTableField id="15" name="CT_SubmissionDate" tableColumnId="15"/>
      <queryTableField id="16" name="CCMHub_SubmissionDate" tableColumnId="16"/>
      <queryTableField id="17" name="CT_ProcessedDate" tableColumnId="17"/>
      <queryTableField id="18" name="Finance_ProcessedDate" tableColumnId="18"/>
      <queryTableField id="19" name="FinanceReviewed" tableColumnId="19"/>
      <queryTableField id="20" name="FinanceReviewed_Date" tableColumnId="20"/>
      <queryTableField id="21" name="FinanceReviewed_User" tableColumnId="21"/>
      <queryTableField id="22" name="CT_ClosingDate" tableColumnId="22"/>
      <queryTableField id="23" name="ClosingDate" tableColumnId="23"/>
      <queryTableField id="24" name="Website_Address" tableColumnId="24"/>
      <queryTableField id="25" name="GrantAgreementNumber" tableColumnId="25"/>
      <queryTableField id="26" name="ModificationNumber" tableColumnId="26"/>
      <queryTableField id="27" name="Currency" tableColumnId="27"/>
      <queryTableField id="28" name="TwoYears_StartDate" tableColumnId="28"/>
      <queryTableField id="29" name="Year1_EndDate" tableColumnId="29"/>
      <queryTableField id="30" name="TwoYears_EndDate" tableColumnId="30"/>
      <queryTableField id="31" name="IsRecipientSameAsCCM" tableColumnId="31"/>
      <queryTableField id="32" name="RecipientnIsUNDP" tableColumnId="32"/>
      <queryTableField id="33" name="TotalAmount_Year1" tableColumnId="33"/>
      <queryTableField id="34" name="TotalAmount_Year2" tableColumnId="34"/>
      <queryTableField id="35" name="RevisedAmount_Year2" tableColumnId="35"/>
      <queryTableField id="36" name="GA_TotalAmount" tableColumnId="36"/>
      <queryTableField id="37" name="GA_TotalAmount_USD_Equiv" tableColumnId="37"/>
      <queryTableField id="38" name="CashBalance_FromPreviousAgreement" tableColumnId="38"/>
      <queryTableField id="39" name="CashBalance_EndOfYear1" tableColumnId="39"/>
      <queryTableField id="40" name="CashBalance_EndOfYear2" tableColumnId="40"/>
      <queryTableField id="41" name="GrantsUnderOversight" tableColumnId="41"/>
      <queryTableField id="42" name="TotalExpendituresYear1" tableColumnId="42"/>
      <queryTableField id="43" name="TotalExpendituresYear2" tableColumnId="43"/>
      <queryTableField id="44" name="InterestsReceived_Year1" tableColumnId="44"/>
      <queryTableField id="45" name="InterestsReceived_Year2" tableColumnId="45"/>
      <queryTableField id="46" name="CoFunding_Required_Year1" tableColumnId="46"/>
      <queryTableField id="47" name="CoFunding_Committed_Year1" tableColumnId="47"/>
      <queryTableField id="48" name="CoFunding_Required_Year2" tableColumnId="48"/>
      <queryTableField id="49" name="CoFunding_Committed_Year2" tableColumnId="49"/>
      <queryTableField id="50" name="CoFunding_Received_Year1" tableColumnId="50"/>
      <queryTableField id="51" name="CoFunding_Received_Year2" tableColumnId="51"/>
      <queryTableField id="52" name="HasUpdatedContactsWeb" tableColumnId="52"/>
      <queryTableField id="53" name="HasUpdatedContactsWebDate" tableColumnId="53"/>
      <queryTableField id="54" name="HR_Assumptions" tableColumnId="54"/>
      <queryTableField id="55" name="Finance_Assumptions" tableColumnId="55"/>
      <queryTableField id="56" name="PF_Assumptions" tableColumnId="56"/>
      <queryTableField id="57" name="Creation_Date" tableColumnId="57"/>
      <queryTableField id="58" name="NumberOfUploads" tableColumnId="58"/>
      <queryTableField id="59" name="GA_TotalAmount_Rev" tableColumnId="59"/>
      <queryTableField id="60" name="CommittedAmountFromYear1" tableColumnId="60"/>
      <queryTableField id="61" name="CoFunding_RequiredRev" tableColumnId="61"/>
      <queryTableField id="62" name="CoFunding_CommittedRev" tableColumnId="62"/>
      <queryTableField id="63" name="CommittedAmountFromYear2" tableColumnId="63"/>
      <queryTableField id="64" name="NetCashBalanceY2" tableColumnId="64"/>
    </queryTableFields>
  </queryTableRefresh>
</queryTable>
</file>

<file path=xl/queryTables/queryTable2.xml><?xml version="1.0" encoding="utf-8"?>
<queryTable xmlns="http://schemas.openxmlformats.org/spreadsheetml/2006/main" name="Query from GetEnvelopes" connectionId="7" autoFormatId="16" applyNumberFormats="0" applyBorderFormats="0" applyFontFormats="0" applyPatternFormats="0" applyAlignmentFormats="0" applyWidthHeightFormats="0">
  <queryTableRefresh nextId="3">
    <queryTableFields count="2">
      <queryTableField id="1" name="CCM (for reporting)" tableColumnId="1"/>
      <queryTableField id="2" name="Envelope 2016" tableColumnId="2"/>
    </queryTableFields>
  </queryTableRefresh>
</queryTable>
</file>

<file path=xl/queryTables/queryTable3.xml><?xml version="1.0" encoding="utf-8"?>
<queryTable xmlns="http://schemas.openxmlformats.org/spreadsheetml/2006/main" name="Query from GetSalaries" connectionId="8" autoFormatId="16" applyNumberFormats="0" applyBorderFormats="0" applyFontFormats="0" applyPatternFormats="0" applyAlignmentFormats="0" applyWidthHeightFormats="0">
  <queryTableRefresh nextId="2">
    <queryTableFields count="1">
      <queryTableField id="1" name="Sum_Salaries" tableColumnId="1"/>
    </queryTableFields>
  </queryTableRefresh>
</queryTable>
</file>

<file path=xl/queryTables/queryTable4.xml><?xml version="1.0" encoding="utf-8"?>
<queryTable xmlns="http://schemas.openxmlformats.org/spreadsheetml/2006/main" name="Query from GetAddresses_1" connectionId="3" autoFormatId="16" applyNumberFormats="0" applyBorderFormats="0" applyFontFormats="0" applyPatternFormats="0" applyAlignmentFormats="0" applyWidthHeightFormats="0">
  <queryTableRefresh nextId="9">
    <queryTableFields count="8">
      <queryTableField id="1" name="CCMFunding_Address_ID" tableColumnId="1"/>
      <queryTableField id="2" name="CCMFunding_ID" tableColumnId="2"/>
      <queryTableField id="3" name="AddressTypeID" tableColumnId="3"/>
      <queryTableField id="4" name="Name" tableColumnId="4"/>
      <queryTableField id="5" name="Title" tableColumnId="5"/>
      <queryTableField id="6" name="Address" tableColumnId="6"/>
      <queryTableField id="7" name="Fax" tableColumnId="7"/>
      <queryTableField id="8" name="Tel" tableColumnId="8"/>
    </queryTableFields>
  </queryTableRefresh>
</queryTable>
</file>

<file path=xl/queryTables/queryTable5.xml><?xml version="1.0" encoding="utf-8"?>
<queryTable xmlns="http://schemas.openxmlformats.org/spreadsheetml/2006/main" name="Query from GetAddresses_2" connectionId="4" autoFormatId="16" applyNumberFormats="0" applyBorderFormats="0" applyFontFormats="0" applyPatternFormats="0" applyAlignmentFormats="0" applyWidthHeightFormats="0">
  <queryTableRefresh nextId="9">
    <queryTableFields count="8">
      <queryTableField id="1" name="CCMFunding_Address_ID" tableColumnId="1"/>
      <queryTableField id="2" name="CCMFunding_ID" tableColumnId="2"/>
      <queryTableField id="3" name="AddressTypeID" tableColumnId="3"/>
      <queryTableField id="4" name="Name" tableColumnId="4"/>
      <queryTableField id="5" name="Title" tableColumnId="5"/>
      <queryTableField id="6" name="Address" tableColumnId="6"/>
      <queryTableField id="7" name="Fax" tableColumnId="7"/>
      <queryTableField id="8" name="Tel" tableColumnId="8"/>
    </queryTableFields>
  </queryTableRefresh>
</queryTable>
</file>

<file path=xl/queryTables/queryTable6.xml><?xml version="1.0" encoding="utf-8"?>
<queryTable xmlns="http://schemas.openxmlformats.org/spreadsheetml/2006/main" name="Query from GetAddresses_3" connectionId="5" autoFormatId="16" applyNumberFormats="0" applyBorderFormats="0" applyFontFormats="0" applyPatternFormats="0" applyAlignmentFormats="0" applyWidthHeightFormats="0">
  <queryTableRefresh nextId="9">
    <queryTableFields count="8">
      <queryTableField id="1" name="CCMFunding_Address_ID" tableColumnId="1"/>
      <queryTableField id="2" name="CCMFunding_ID" tableColumnId="2"/>
      <queryTableField id="3" name="AddressTypeID" tableColumnId="3"/>
      <queryTableField id="4" name="Name" tableColumnId="4"/>
      <queryTableField id="5" name="Title" tableColumnId="5"/>
      <queryTableField id="6" name="Address" tableColumnId="6"/>
      <queryTableField id="7" name="Fax" tableColumnId="7"/>
      <queryTableField id="8" name="Tel" tableColumnId="8"/>
    </queryTableFields>
  </queryTableRefresh>
</queryTable>
</file>

<file path=xl/queryTables/queryTable7.xml><?xml version="1.0" encoding="utf-8"?>
<queryTable xmlns="http://schemas.openxmlformats.org/spreadsheetml/2006/main" name="Query from GetAddresses_4" connectionId="6" autoFormatId="16" applyNumberFormats="0" applyBorderFormats="0" applyFontFormats="0" applyPatternFormats="0" applyAlignmentFormats="0" applyWidthHeightFormats="0">
  <queryTableRefresh nextId="9">
    <queryTableFields count="8">
      <queryTableField id="1" name="CCMFunding_Address_ID" tableColumnId="1"/>
      <queryTableField id="2" name="CCMFunding_ID" tableColumnId="2"/>
      <queryTableField id="3" name="AddressTypeID" tableColumnId="3"/>
      <queryTableField id="4" name="Name" tableColumnId="4"/>
      <queryTableField id="5" name="Title" tableColumnId="5"/>
      <queryTableField id="6" name="Address" tableColumnId="6"/>
      <queryTableField id="7" name="Fax" tableColumnId="7"/>
      <queryTableField id="8" name="Tel" tableColumnId="8"/>
    </queryTableFields>
  </queryTableRefresh>
</queryTable>
</file>

<file path=xl/queryTables/queryTable8.xml><?xml version="1.0" encoding="utf-8"?>
<queryTable xmlns="http://schemas.openxmlformats.org/spreadsheetml/2006/main" name="AAA" connectionId="1" autoFormatId="16" applyNumberFormats="0" applyBorderFormats="0" applyFontFormats="0" applyPatternFormats="0" applyAlignmentFormats="0" applyWidthHeightFormats="0">
  <queryTableRefresh nextId="34">
    <queryTableFields count="1">
      <queryTableField id="1" name="Account Name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id="2" name="Table_Query_from_Database" displayName="Table_Query_from_Database" ref="A1:BL2" tableType="queryTable" insertRow="1" totalsRowShown="0">
  <autoFilter ref="A1:BL2"/>
  <tableColumns count="64">
    <tableColumn id="1" uniqueName="1" name="CCMFunding_ID" queryTableFieldId="1"/>
    <tableColumn id="2" uniqueName="2" name="UploadTimeStamp" queryTableFieldId="2" dataDxfId="0"/>
    <tableColumn id="3" uniqueName="3" name="CCM" queryTableFieldId="3"/>
    <tableColumn id="4" uniqueName="4" name="RegionalTeam" queryTableFieldId="4"/>
    <tableColumn id="5" uniqueName="5" name="RegionalTeamLeader" queryTableFieldId="5"/>
    <tableColumn id="6" uniqueName="6" name="FPM" queryTableFieldId="6"/>
    <tableColumn id="7" uniqueName="7" name="PO1" queryTableFieldId="7"/>
    <tableColumn id="8" uniqueName="8" name="PO2" queryTableFieldId="8"/>
    <tableColumn id="9" uniqueName="9" name="PO1User" queryTableFieldId="9"/>
    <tableColumn id="10" uniqueName="10" name="PO2User" queryTableFieldId="10"/>
    <tableColumn id="11" uniqueName="11" name="CCMUser1" queryTableFieldId="11"/>
    <tableColumn id="12" uniqueName="12" name="CCMUser2" queryTableFieldId="12"/>
    <tableColumn id="13" uniqueName="13" name="TotalRequestedByCCMatSubmission" queryTableFieldId="13"/>
    <tableColumn id="14" uniqueName="14" name="CCM_SubmissionDate" queryTableFieldId="14"/>
    <tableColumn id="15" uniqueName="15" name="CT_SubmissionDate" queryTableFieldId="15"/>
    <tableColumn id="16" uniqueName="16" name="CCMHub_SubmissionDate" queryTableFieldId="16"/>
    <tableColumn id="17" uniqueName="17" name="CT_ProcessedDate" queryTableFieldId="17"/>
    <tableColumn id="18" uniqueName="18" name="Finance_ProcessedDate" queryTableFieldId="18"/>
    <tableColumn id="19" uniqueName="19" name="FinanceReviewed" queryTableFieldId="19"/>
    <tableColumn id="20" uniqueName="20" name="FinanceReviewed_Date" queryTableFieldId="20"/>
    <tableColumn id="21" uniqueName="21" name="FinanceReviewed_User" queryTableFieldId="21"/>
    <tableColumn id="22" uniqueName="22" name="CT_ClosingDate" queryTableFieldId="22"/>
    <tableColumn id="23" uniqueName="23" name="ClosingDate" queryTableFieldId="23"/>
    <tableColumn id="24" uniqueName="24" name="Website_Address" queryTableFieldId="24"/>
    <tableColumn id="25" uniqueName="25" name="GrantAgreementNumber" queryTableFieldId="25"/>
    <tableColumn id="26" uniqueName="26" name="ModificationNumber" queryTableFieldId="26"/>
    <tableColumn id="27" uniqueName="27" name="Currency" queryTableFieldId="27"/>
    <tableColumn id="28" uniqueName="28" name="TwoYears_StartDate" queryTableFieldId="28"/>
    <tableColumn id="29" uniqueName="29" name="Year1_EndDate" queryTableFieldId="29"/>
    <tableColumn id="30" uniqueName="30" name="TwoYears_EndDate" queryTableFieldId="30"/>
    <tableColumn id="31" uniqueName="31" name="IsRecipientSameAsCCM" queryTableFieldId="31"/>
    <tableColumn id="32" uniqueName="32" name="RecipientnIsUNDP" queryTableFieldId="32"/>
    <tableColumn id="33" uniqueName="33" name="TotalAmount_Year1" queryTableFieldId="33"/>
    <tableColumn id="34" uniqueName="34" name="TotalAmount_Year2" queryTableFieldId="34"/>
    <tableColumn id="35" uniqueName="35" name="RevisedAmount_Year2" queryTableFieldId="35"/>
    <tableColumn id="36" uniqueName="36" name="GA_TotalAmount" queryTableFieldId="36"/>
    <tableColumn id="37" uniqueName="37" name="GA_TotalAmount_USD_Equiv" queryTableFieldId="37"/>
    <tableColumn id="38" uniqueName="38" name="CashBalance_FromPreviousAgreement" queryTableFieldId="38"/>
    <tableColumn id="39" uniqueName="39" name="CashBalance_EndOfYear1" queryTableFieldId="39"/>
    <tableColumn id="40" uniqueName="40" name="CashBalance_EndOfYear2" queryTableFieldId="40"/>
    <tableColumn id="41" uniqueName="41" name="GrantsUnderOversight" queryTableFieldId="41"/>
    <tableColumn id="42" uniqueName="42" name="TotalExpendituresYear1" queryTableFieldId="42"/>
    <tableColumn id="43" uniqueName="43" name="TotalExpendituresYear2" queryTableFieldId="43"/>
    <tableColumn id="44" uniqueName="44" name="InterestsReceived_Year1" queryTableFieldId="44"/>
    <tableColumn id="45" uniqueName="45" name="InterestsReceived_Year2" queryTableFieldId="45"/>
    <tableColumn id="46" uniqueName="46" name="CoFunding_Required_Year1" queryTableFieldId="46"/>
    <tableColumn id="47" uniqueName="47" name="CoFunding_Committed_Year1" queryTableFieldId="47"/>
    <tableColumn id="48" uniqueName="48" name="CoFunding_Required_Year2" queryTableFieldId="48"/>
    <tableColumn id="49" uniqueName="49" name="CoFunding_Committed_Year2" queryTableFieldId="49"/>
    <tableColumn id="50" uniqueName="50" name="CoFunding_Received_Year1" queryTableFieldId="50"/>
    <tableColumn id="51" uniqueName="51" name="CoFunding_Received_Year2" queryTableFieldId="51"/>
    <tableColumn id="52" uniqueName="52" name="HasUpdatedContactsWeb" queryTableFieldId="52"/>
    <tableColumn id="53" uniqueName="53" name="HasUpdatedContactsWebDate" queryTableFieldId="53"/>
    <tableColumn id="54" uniqueName="54" name="HR_Assumptions" queryTableFieldId="54"/>
    <tableColumn id="55" uniqueName="55" name="Finance_Assumptions" queryTableFieldId="55"/>
    <tableColumn id="56" uniqueName="56" name="PF_Assumptions" queryTableFieldId="56"/>
    <tableColumn id="57" uniqueName="57" name="Creation_Date" queryTableFieldId="57"/>
    <tableColumn id="58" uniqueName="58" name="NumberOfUploads" queryTableFieldId="58"/>
    <tableColumn id="59" uniqueName="59" name="GA_TotalAmount_Rev" queryTableFieldId="59"/>
    <tableColumn id="60" uniqueName="60" name="CommittedAmountFromYear1" queryTableFieldId="60"/>
    <tableColumn id="61" uniqueName="61" name="CoFunding_RequiredRev" queryTableFieldId="61"/>
    <tableColumn id="62" uniqueName="62" name="CoFunding_CommittedRev" queryTableFieldId="62"/>
    <tableColumn id="63" uniqueName="63" name="CommittedAmountFromYear2" queryTableFieldId="63"/>
    <tableColumn id="64" uniqueName="64" name="NetCashBalanceY2" queryTableFieldId="6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_Query_from_GetEnvelopes" displayName="Table_Query_from_GetEnvelopes" ref="A7:B8" tableType="queryTable" insertRow="1" totalsRowShown="0">
  <autoFilter ref="A7:B8"/>
  <tableColumns count="2">
    <tableColumn id="1" uniqueName="1" name="CCM (for reporting)" queryTableFieldId="1"/>
    <tableColumn id="2" uniqueName="2" name="Envelope 2016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_Query_from_GetSalaries" displayName="Table_Query_from_GetSalaries" ref="A10:A11" tableType="queryTable" totalsRowShown="0">
  <autoFilter ref="A10:A11"/>
  <tableColumns count="1">
    <tableColumn id="1" uniqueName="1" name="Sum_Salaries" queryTableFieldId="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e_Query_from_GetAddresses_1" displayName="Table_Query_from_GetAddresses_1" ref="A13:H14" tableType="queryTable" insertRow="1" totalsRowShown="0">
  <autoFilter ref="A13:H14"/>
  <tableColumns count="8">
    <tableColumn id="1" uniqueName="1" name="CCMFunding_Address_ID" queryTableFieldId="1"/>
    <tableColumn id="2" uniqueName="2" name="CCMFunding_ID" queryTableFieldId="2"/>
    <tableColumn id="3" uniqueName="3" name="AddressTypeID" queryTableFieldId="3"/>
    <tableColumn id="4" uniqueName="4" name="Name" queryTableFieldId="4"/>
    <tableColumn id="5" uniqueName="5" name="Title" queryTableFieldId="5"/>
    <tableColumn id="6" uniqueName="6" name="Address" queryTableFieldId="6"/>
    <tableColumn id="7" uniqueName="7" name="Fax" queryTableFieldId="7"/>
    <tableColumn id="8" uniqueName="8" name="Tel" queryTableField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e_Query_from_GetAddresses_2" displayName="Table_Query_from_GetAddresses_2" ref="J13:Q14" tableType="queryTable" insertRow="1" totalsRowShown="0">
  <autoFilter ref="J13:Q14"/>
  <tableColumns count="8">
    <tableColumn id="1" uniqueName="1" name="CCMFunding_Address_ID" queryTableFieldId="1"/>
    <tableColumn id="2" uniqueName="2" name="CCMFunding_ID" queryTableFieldId="2"/>
    <tableColumn id="3" uniqueName="3" name="AddressTypeID" queryTableFieldId="3"/>
    <tableColumn id="4" uniqueName="4" name="Name" queryTableFieldId="4"/>
    <tableColumn id="5" uniqueName="5" name="Title" queryTableFieldId="5"/>
    <tableColumn id="6" uniqueName="6" name="Address" queryTableFieldId="6"/>
    <tableColumn id="7" uniqueName="7" name="Fax" queryTableFieldId="7"/>
    <tableColumn id="8" uniqueName="8" name="Tel" queryTableField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le_Query_from_GetAddresses_3" displayName="Table_Query_from_GetAddresses_3" ref="S13:Z14" tableType="queryTable" insertRow="1" totalsRowShown="0">
  <autoFilter ref="S13:Z14"/>
  <tableColumns count="8">
    <tableColumn id="1" uniqueName="1" name="CCMFunding_Address_ID" queryTableFieldId="1"/>
    <tableColumn id="2" uniqueName="2" name="CCMFunding_ID" queryTableFieldId="2"/>
    <tableColumn id="3" uniqueName="3" name="AddressTypeID" queryTableFieldId="3"/>
    <tableColumn id="4" uniqueName="4" name="Name" queryTableFieldId="4"/>
    <tableColumn id="5" uniqueName="5" name="Title" queryTableFieldId="5"/>
    <tableColumn id="6" uniqueName="6" name="Address" queryTableFieldId="6"/>
    <tableColumn id="7" uniqueName="7" name="Fax" queryTableFieldId="7"/>
    <tableColumn id="8" uniqueName="8" name="Tel" queryTableFieldId="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Table_Query_from_GetAddresses_4" displayName="Table_Query_from_GetAddresses_4" ref="AB13:AI14" tableType="queryTable" insertRow="1" totalsRowShown="0">
  <autoFilter ref="AB13:AI14"/>
  <tableColumns count="8">
    <tableColumn id="1" uniqueName="1" name="CCMFunding_Address_ID" queryTableFieldId="1"/>
    <tableColumn id="2" uniqueName="2" name="CCMFunding_ID" queryTableFieldId="2"/>
    <tableColumn id="3" uniqueName="3" name="AddressTypeID" queryTableFieldId="3"/>
    <tableColumn id="4" uniqueName="4" name="Name" queryTableFieldId="4"/>
    <tableColumn id="5" uniqueName="5" name="Title" queryTableFieldId="5"/>
    <tableColumn id="6" uniqueName="6" name="Address" queryTableFieldId="6"/>
    <tableColumn id="7" uniqueName="7" name="Fax" queryTableFieldId="7"/>
    <tableColumn id="8" uniqueName="8" name="Tel" queryTableFieldId="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" name="Table_AAA" displayName="Table_AAA" ref="A1:A142" tableType="queryTable" totalsRowShown="0">
  <autoFilter ref="A1:A142"/>
  <tableColumns count="1">
    <tableColumn id="1" uniqueName="1" name="Account Name" queryTableField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s://djlogin.dowjones.com/login.asp?productname=rnc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9"/>
  <sheetViews>
    <sheetView tabSelected="1" zoomScale="86" zoomScaleNormal="86" workbookViewId="0">
      <selection activeCell="O42" sqref="O42"/>
    </sheetView>
  </sheetViews>
  <sheetFormatPr defaultColWidth="9" defaultRowHeight="14" outlineLevelRow="1" x14ac:dyDescent="0.3"/>
  <cols>
    <col min="1" max="1" width="3.1796875" style="59" customWidth="1"/>
    <col min="2" max="2" width="9.54296875" style="59" customWidth="1"/>
    <col min="3" max="3" width="3.81640625" style="59" customWidth="1"/>
    <col min="4" max="4" width="7.1796875" style="59" customWidth="1"/>
    <col min="5" max="5" width="5.453125" style="59" customWidth="1"/>
    <col min="6" max="6" width="17.7265625" style="59" customWidth="1"/>
    <col min="7" max="7" width="3.26953125" style="59" customWidth="1"/>
    <col min="8" max="8" width="7.26953125" style="59" customWidth="1"/>
    <col min="9" max="9" width="4.54296875" style="59" customWidth="1"/>
    <col min="10" max="10" width="16.1796875" style="59" customWidth="1"/>
    <col min="11" max="11" width="7.453125" style="59" customWidth="1"/>
    <col min="12" max="13" width="9" style="59"/>
    <col min="14" max="14" width="11.54296875" style="59" customWidth="1"/>
    <col min="15" max="15" width="19.81640625" style="59" customWidth="1"/>
    <col min="16" max="16384" width="9" style="59"/>
  </cols>
  <sheetData>
    <row r="1" spans="1:12" x14ac:dyDescent="0.3">
      <c r="A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" customHeight="1" thickBot="1" x14ac:dyDescent="0.35">
      <c r="A3" s="58"/>
      <c r="B3" s="60"/>
      <c r="C3" s="60"/>
      <c r="D3" s="60"/>
      <c r="E3" s="60"/>
      <c r="F3" s="60"/>
      <c r="G3" s="60"/>
      <c r="H3" s="60"/>
      <c r="I3" s="60"/>
      <c r="J3" s="60"/>
      <c r="K3" s="60"/>
      <c r="L3" s="58"/>
    </row>
    <row r="4" spans="1:12" ht="20.65" customHeight="1" thickBot="1" x14ac:dyDescent="0.35">
      <c r="A4" s="61"/>
      <c r="B4" s="128" t="s">
        <v>0</v>
      </c>
      <c r="C4" s="129"/>
      <c r="D4" s="129"/>
      <c r="E4" s="129"/>
      <c r="F4" s="129"/>
      <c r="G4" s="129"/>
      <c r="H4" s="129"/>
      <c r="I4" s="129"/>
      <c r="J4" s="129"/>
      <c r="K4" s="130"/>
      <c r="L4" s="62"/>
    </row>
    <row r="5" spans="1:12" ht="10.5" customHeight="1" thickBot="1" x14ac:dyDescent="0.35">
      <c r="A5" s="63"/>
      <c r="B5" s="64" t="s">
        <v>86</v>
      </c>
      <c r="C5" s="65"/>
      <c r="D5" s="65"/>
      <c r="E5" s="65"/>
      <c r="F5" s="65"/>
      <c r="G5" s="65"/>
      <c r="H5" s="65"/>
      <c r="I5" s="66"/>
      <c r="K5" s="66"/>
      <c r="L5" s="63"/>
    </row>
    <row r="6" spans="1:12" ht="25.5" customHeight="1" x14ac:dyDescent="0.3">
      <c r="A6" s="67"/>
      <c r="B6" s="68" t="s">
        <v>1</v>
      </c>
      <c r="C6" s="134" t="s">
        <v>204</v>
      </c>
      <c r="D6" s="135"/>
      <c r="E6" s="135"/>
      <c r="F6" s="69" t="s">
        <v>2</v>
      </c>
      <c r="G6" s="136" t="s">
        <v>326</v>
      </c>
      <c r="H6" s="137"/>
      <c r="I6" s="137"/>
      <c r="J6" s="69" t="s">
        <v>9</v>
      </c>
      <c r="K6" s="70" t="s">
        <v>327</v>
      </c>
      <c r="L6" s="71"/>
    </row>
    <row r="7" spans="1:12" ht="14.65" customHeight="1" x14ac:dyDescent="0.3">
      <c r="A7" s="67"/>
      <c r="B7" s="72" t="s">
        <v>3</v>
      </c>
      <c r="C7" s="73">
        <v>1</v>
      </c>
      <c r="D7" s="74" t="s">
        <v>30</v>
      </c>
      <c r="E7" s="75">
        <v>2020</v>
      </c>
      <c r="F7" s="76" t="s">
        <v>4</v>
      </c>
      <c r="G7" s="73">
        <v>29</v>
      </c>
      <c r="H7" s="74" t="s">
        <v>29</v>
      </c>
      <c r="I7" s="77">
        <v>2023</v>
      </c>
      <c r="J7" s="76" t="s">
        <v>50</v>
      </c>
      <c r="K7" s="78">
        <f>C9+G9+K9</f>
        <v>210000</v>
      </c>
      <c r="L7" s="71"/>
    </row>
    <row r="8" spans="1:12" ht="14.65" customHeight="1" x14ac:dyDescent="0.3">
      <c r="A8" s="67"/>
      <c r="B8" s="131" t="s">
        <v>5</v>
      </c>
      <c r="C8" s="132"/>
      <c r="D8" s="132"/>
      <c r="E8" s="132"/>
      <c r="F8" s="79" t="str">
        <f>IF(Table_Query_from_Database[IsRecipientSameAsCCM]=1,"Yes","No")</f>
        <v>No</v>
      </c>
      <c r="G8" s="133" t="s">
        <v>6</v>
      </c>
      <c r="H8" s="132"/>
      <c r="I8" s="132"/>
      <c r="J8" s="132"/>
      <c r="K8" s="80" t="str">
        <f>IF(Table_Query_from_Database[RecipientnIsUNDP]=1,"Yes","No")</f>
        <v>No</v>
      </c>
      <c r="L8" s="71"/>
    </row>
    <row r="9" spans="1:12" ht="14.65" customHeight="1" x14ac:dyDescent="0.3">
      <c r="A9" s="67"/>
      <c r="B9" s="72" t="s">
        <v>46</v>
      </c>
      <c r="C9" s="183">
        <v>70000</v>
      </c>
      <c r="D9" s="184"/>
      <c r="E9" s="185"/>
      <c r="F9" s="76" t="s">
        <v>48</v>
      </c>
      <c r="G9" s="183">
        <v>70000</v>
      </c>
      <c r="H9" s="186"/>
      <c r="I9" s="187"/>
      <c r="J9" s="76" t="s">
        <v>47</v>
      </c>
      <c r="K9" s="78">
        <v>70000</v>
      </c>
      <c r="L9" s="71"/>
    </row>
    <row r="10" spans="1:12" ht="14.65" customHeight="1" thickBot="1" x14ac:dyDescent="0.35">
      <c r="A10" s="67"/>
      <c r="B10" s="191" t="s">
        <v>85</v>
      </c>
      <c r="C10" s="192"/>
      <c r="D10" s="192"/>
      <c r="E10" s="192"/>
      <c r="F10" s="81">
        <f>IF(K7&gt;300000,((K7-300000)*0.2),0)</f>
        <v>0</v>
      </c>
      <c r="G10" s="112"/>
      <c r="H10" s="113"/>
      <c r="I10" s="113"/>
      <c r="J10" s="113"/>
      <c r="K10" s="114"/>
      <c r="L10" s="82"/>
    </row>
    <row r="11" spans="1:12" ht="14.65" customHeight="1" thickBot="1" x14ac:dyDescent="0.35">
      <c r="A11" s="67"/>
      <c r="B11" s="193" t="s">
        <v>10</v>
      </c>
      <c r="C11" s="194"/>
      <c r="D11" s="194"/>
      <c r="E11" s="83"/>
      <c r="F11" s="84" t="s">
        <v>11</v>
      </c>
      <c r="G11" s="83"/>
      <c r="H11" s="83"/>
      <c r="I11" s="83"/>
      <c r="J11" s="195"/>
      <c r="K11" s="196"/>
      <c r="L11" s="71"/>
    </row>
    <row r="12" spans="1:12" ht="10.15" customHeight="1" x14ac:dyDescent="0.3">
      <c r="A12" s="67"/>
      <c r="B12" s="188" t="s">
        <v>49</v>
      </c>
      <c r="C12" s="189"/>
      <c r="D12" s="189"/>
      <c r="E12" s="189"/>
      <c r="F12" s="189"/>
      <c r="G12" s="189"/>
      <c r="H12" s="189"/>
      <c r="I12" s="189"/>
      <c r="J12" s="189"/>
      <c r="K12" s="190"/>
      <c r="L12" s="71"/>
    </row>
    <row r="13" spans="1:12" ht="9" customHeight="1" thickBot="1" x14ac:dyDescent="0.35">
      <c r="A13" s="67"/>
      <c r="B13" s="85"/>
      <c r="C13" s="86"/>
      <c r="D13" s="85"/>
      <c r="E13" s="85"/>
      <c r="F13" s="85"/>
      <c r="G13" s="87"/>
      <c r="H13" s="87"/>
      <c r="I13" s="87"/>
      <c r="J13" s="87"/>
      <c r="K13" s="87"/>
      <c r="L13" s="71"/>
    </row>
    <row r="14" spans="1:12" ht="17.25" customHeight="1" thickBot="1" x14ac:dyDescent="0.35">
      <c r="A14" s="67"/>
      <c r="B14" s="125" t="s">
        <v>17</v>
      </c>
      <c r="C14" s="126"/>
      <c r="D14" s="126"/>
      <c r="E14" s="126"/>
      <c r="F14" s="127"/>
      <c r="G14" s="125" t="s">
        <v>18</v>
      </c>
      <c r="H14" s="126"/>
      <c r="I14" s="126"/>
      <c r="J14" s="126"/>
      <c r="K14" s="127"/>
      <c r="L14" s="71"/>
    </row>
    <row r="15" spans="1:12" ht="10.15" customHeight="1" x14ac:dyDescent="0.3">
      <c r="A15" s="67"/>
      <c r="B15" s="88" t="s">
        <v>12</v>
      </c>
      <c r="C15" s="120" t="s">
        <v>334</v>
      </c>
      <c r="D15" s="120"/>
      <c r="E15" s="120"/>
      <c r="F15" s="121"/>
      <c r="G15" s="117" t="s">
        <v>12</v>
      </c>
      <c r="H15" s="118"/>
      <c r="I15" s="119" t="s">
        <v>336</v>
      </c>
      <c r="J15" s="120"/>
      <c r="K15" s="121"/>
      <c r="L15" s="71"/>
    </row>
    <row r="16" spans="1:12" ht="18" customHeight="1" x14ac:dyDescent="0.3">
      <c r="A16" s="67"/>
      <c r="B16" s="72" t="s">
        <v>13</v>
      </c>
      <c r="C16" s="138" t="s">
        <v>204</v>
      </c>
      <c r="D16" s="139"/>
      <c r="E16" s="139"/>
      <c r="F16" s="140"/>
      <c r="G16" s="122" t="s">
        <v>13</v>
      </c>
      <c r="H16" s="123"/>
      <c r="I16" s="107" t="s">
        <v>337</v>
      </c>
      <c r="J16" s="108"/>
      <c r="K16" s="109"/>
      <c r="L16" s="71"/>
    </row>
    <row r="17" spans="1:12" ht="46.5" customHeight="1" x14ac:dyDescent="0.3">
      <c r="A17" s="67"/>
      <c r="B17" s="89" t="s">
        <v>14</v>
      </c>
      <c r="C17" s="108" t="s">
        <v>335</v>
      </c>
      <c r="D17" s="108"/>
      <c r="E17" s="108"/>
      <c r="F17" s="109"/>
      <c r="G17" s="105" t="s">
        <v>14</v>
      </c>
      <c r="H17" s="106"/>
      <c r="I17" s="107" t="s">
        <v>335</v>
      </c>
      <c r="J17" s="108"/>
      <c r="K17" s="109"/>
      <c r="L17" s="71"/>
    </row>
    <row r="18" spans="1:12" ht="10.15" customHeight="1" x14ac:dyDescent="0.3">
      <c r="A18" s="67"/>
      <c r="B18" s="72" t="s">
        <v>15</v>
      </c>
      <c r="C18" s="278" t="s">
        <v>338</v>
      </c>
      <c r="D18" s="141"/>
      <c r="E18" s="141"/>
      <c r="F18" s="142"/>
      <c r="G18" s="122" t="s">
        <v>15</v>
      </c>
      <c r="H18" s="123"/>
      <c r="I18" s="279" t="s">
        <v>338</v>
      </c>
      <c r="J18" s="141"/>
      <c r="K18" s="142"/>
      <c r="L18" s="71"/>
    </row>
    <row r="19" spans="1:12" ht="10.15" customHeight="1" thickBot="1" x14ac:dyDescent="0.35">
      <c r="A19" s="67"/>
      <c r="B19" s="90" t="s">
        <v>16</v>
      </c>
      <c r="C19" s="145"/>
      <c r="D19" s="145"/>
      <c r="E19" s="145"/>
      <c r="F19" s="146"/>
      <c r="G19" s="110" t="s">
        <v>16</v>
      </c>
      <c r="H19" s="111"/>
      <c r="I19" s="144"/>
      <c r="J19" s="145"/>
      <c r="K19" s="146"/>
      <c r="L19" s="71"/>
    </row>
    <row r="20" spans="1:12" ht="10.15" customHeight="1" thickBot="1" x14ac:dyDescent="0.35">
      <c r="A20" s="63"/>
      <c r="B20" s="87"/>
      <c r="C20" s="91"/>
      <c r="D20" s="91"/>
      <c r="E20" s="91"/>
      <c r="F20" s="92"/>
      <c r="G20" s="92"/>
      <c r="H20" s="92"/>
      <c r="I20" s="92"/>
      <c r="J20" s="91"/>
      <c r="K20" s="91"/>
      <c r="L20" s="63"/>
    </row>
    <row r="21" spans="1:12" ht="10.15" customHeight="1" outlineLevel="1" thickBot="1" x14ac:dyDescent="0.35">
      <c r="A21" s="63"/>
      <c r="B21" s="125" t="s">
        <v>44</v>
      </c>
      <c r="C21" s="126"/>
      <c r="D21" s="126"/>
      <c r="E21" s="126"/>
      <c r="F21" s="127"/>
      <c r="G21" s="125" t="s">
        <v>45</v>
      </c>
      <c r="H21" s="126"/>
      <c r="I21" s="126"/>
      <c r="J21" s="126"/>
      <c r="K21" s="127"/>
      <c r="L21" s="63"/>
    </row>
    <row r="22" spans="1:12" ht="10.15" customHeight="1" outlineLevel="1" x14ac:dyDescent="0.3">
      <c r="A22" s="63"/>
      <c r="B22" s="93" t="s">
        <v>12</v>
      </c>
      <c r="C22" s="115" t="s">
        <v>339</v>
      </c>
      <c r="D22" s="115"/>
      <c r="E22" s="115"/>
      <c r="F22" s="116"/>
      <c r="G22" s="117" t="s">
        <v>12</v>
      </c>
      <c r="H22" s="118"/>
      <c r="I22" s="119" t="s">
        <v>341</v>
      </c>
      <c r="J22" s="120"/>
      <c r="K22" s="121"/>
      <c r="L22" s="63"/>
    </row>
    <row r="23" spans="1:12" ht="18" customHeight="1" outlineLevel="1" x14ac:dyDescent="0.3">
      <c r="A23" s="63"/>
      <c r="B23" s="72" t="s">
        <v>13</v>
      </c>
      <c r="C23" s="103" t="s">
        <v>340</v>
      </c>
      <c r="D23" s="103"/>
      <c r="E23" s="103"/>
      <c r="F23" s="104"/>
      <c r="G23" s="122" t="s">
        <v>13</v>
      </c>
      <c r="H23" s="123"/>
      <c r="I23" s="124" t="s">
        <v>342</v>
      </c>
      <c r="J23" s="103"/>
      <c r="K23" s="104"/>
      <c r="L23" s="63"/>
    </row>
    <row r="24" spans="1:12" ht="41.65" customHeight="1" outlineLevel="1" x14ac:dyDescent="0.3">
      <c r="A24" s="63"/>
      <c r="B24" s="89" t="s">
        <v>14</v>
      </c>
      <c r="C24" s="103" t="s">
        <v>343</v>
      </c>
      <c r="D24" s="103"/>
      <c r="E24" s="103"/>
      <c r="F24" s="104"/>
      <c r="G24" s="105" t="s">
        <v>14</v>
      </c>
      <c r="H24" s="106"/>
      <c r="I24" s="107" t="s">
        <v>343</v>
      </c>
      <c r="J24" s="108"/>
      <c r="K24" s="109"/>
      <c r="L24" s="63"/>
    </row>
    <row r="25" spans="1:12" ht="10.15" customHeight="1" outlineLevel="1" x14ac:dyDescent="0.3">
      <c r="A25" s="63"/>
      <c r="B25" s="72" t="s">
        <v>15</v>
      </c>
      <c r="C25" s="120" t="s">
        <v>344</v>
      </c>
      <c r="D25" s="120"/>
      <c r="E25" s="120"/>
      <c r="F25" s="121"/>
      <c r="G25" s="122" t="s">
        <v>15</v>
      </c>
      <c r="H25" s="123"/>
      <c r="I25" s="143" t="s">
        <v>344</v>
      </c>
      <c r="J25" s="141"/>
      <c r="K25" s="142"/>
      <c r="L25" s="63"/>
    </row>
    <row r="26" spans="1:12" ht="10.15" customHeight="1" outlineLevel="1" thickBot="1" x14ac:dyDescent="0.35">
      <c r="A26" s="63"/>
      <c r="B26" s="90" t="s">
        <v>16</v>
      </c>
      <c r="C26" s="153"/>
      <c r="D26" s="153"/>
      <c r="E26" s="153"/>
      <c r="F26" s="154"/>
      <c r="G26" s="110" t="s">
        <v>16</v>
      </c>
      <c r="H26" s="111"/>
      <c r="I26" s="144"/>
      <c r="J26" s="145"/>
      <c r="K26" s="146"/>
      <c r="L26" s="63"/>
    </row>
    <row r="27" spans="1:12" ht="10.15" customHeight="1" thickBot="1" x14ac:dyDescent="0.35">
      <c r="A27" s="63"/>
      <c r="B27" s="91"/>
      <c r="C27" s="91"/>
      <c r="D27" s="91"/>
      <c r="E27" s="91"/>
      <c r="F27" s="94"/>
      <c r="G27" s="95"/>
      <c r="H27" s="95"/>
      <c r="I27" s="95"/>
      <c r="J27" s="95"/>
      <c r="K27" s="95"/>
      <c r="L27" s="95"/>
    </row>
    <row r="28" spans="1:12" ht="10.15" customHeight="1" thickBot="1" x14ac:dyDescent="0.35">
      <c r="A28" s="95"/>
      <c r="B28" s="125" t="s">
        <v>19</v>
      </c>
      <c r="C28" s="126"/>
      <c r="D28" s="126"/>
      <c r="E28" s="126"/>
      <c r="F28" s="127"/>
      <c r="G28" s="125" t="s">
        <v>20</v>
      </c>
      <c r="H28" s="126"/>
      <c r="I28" s="126"/>
      <c r="J28" s="126"/>
      <c r="K28" s="127"/>
      <c r="L28" s="95"/>
    </row>
    <row r="29" spans="1:12" ht="10.15" customHeight="1" x14ac:dyDescent="0.3">
      <c r="A29" s="95"/>
      <c r="B29" s="88" t="s">
        <v>12</v>
      </c>
      <c r="C29" s="120" t="s">
        <v>305</v>
      </c>
      <c r="D29" s="120"/>
      <c r="E29" s="120"/>
      <c r="F29" s="121"/>
      <c r="G29" s="165"/>
      <c r="H29" s="166"/>
      <c r="I29" s="150" t="s">
        <v>21</v>
      </c>
      <c r="J29" s="151"/>
      <c r="K29" s="152"/>
      <c r="L29" s="95"/>
    </row>
    <row r="30" spans="1:12" ht="10.15" customHeight="1" x14ac:dyDescent="0.3">
      <c r="A30" s="95"/>
      <c r="B30" s="72" t="s">
        <v>13</v>
      </c>
      <c r="C30" s="177" t="s">
        <v>24</v>
      </c>
      <c r="D30" s="178"/>
      <c r="E30" s="178"/>
      <c r="F30" s="179"/>
      <c r="G30" s="167"/>
      <c r="H30" s="168"/>
      <c r="I30" s="147" t="s">
        <v>51</v>
      </c>
      <c r="J30" s="148"/>
      <c r="K30" s="149"/>
      <c r="L30" s="95"/>
    </row>
    <row r="31" spans="1:12" ht="16" customHeight="1" x14ac:dyDescent="0.3">
      <c r="A31" s="95"/>
      <c r="B31" s="207" t="s">
        <v>14</v>
      </c>
      <c r="C31" s="171" t="s">
        <v>302</v>
      </c>
      <c r="D31" s="172"/>
      <c r="E31" s="172"/>
      <c r="F31" s="173"/>
      <c r="G31" s="167"/>
      <c r="H31" s="168"/>
      <c r="I31" s="147" t="s">
        <v>52</v>
      </c>
      <c r="J31" s="148"/>
      <c r="K31" s="149"/>
      <c r="L31" s="95"/>
    </row>
    <row r="32" spans="1:12" ht="50.25" customHeight="1" x14ac:dyDescent="0.3">
      <c r="A32" s="95"/>
      <c r="B32" s="208"/>
      <c r="C32" s="174"/>
      <c r="D32" s="175"/>
      <c r="E32" s="175"/>
      <c r="F32" s="176"/>
      <c r="G32" s="167"/>
      <c r="H32" s="168"/>
      <c r="I32" s="209"/>
      <c r="J32" s="210"/>
      <c r="K32" s="211"/>
      <c r="L32" s="95"/>
    </row>
    <row r="33" spans="1:12" ht="10.15" customHeight="1" x14ac:dyDescent="0.3">
      <c r="A33" s="95"/>
      <c r="B33" s="72" t="s">
        <v>15</v>
      </c>
      <c r="C33" s="141" t="s">
        <v>303</v>
      </c>
      <c r="D33" s="141"/>
      <c r="E33" s="141"/>
      <c r="F33" s="142"/>
      <c r="G33" s="167"/>
      <c r="H33" s="168"/>
      <c r="I33" s="212"/>
      <c r="J33" s="213"/>
      <c r="K33" s="214"/>
      <c r="L33" s="95"/>
    </row>
    <row r="34" spans="1:12" ht="10.15" customHeight="1" thickBot="1" x14ac:dyDescent="0.35">
      <c r="A34" s="58"/>
      <c r="B34" s="90" t="s">
        <v>16</v>
      </c>
      <c r="C34" s="145" t="s">
        <v>304</v>
      </c>
      <c r="D34" s="145"/>
      <c r="E34" s="145"/>
      <c r="F34" s="146"/>
      <c r="G34" s="169"/>
      <c r="H34" s="170"/>
      <c r="I34" s="215"/>
      <c r="J34" s="216"/>
      <c r="K34" s="217"/>
      <c r="L34" s="58"/>
    </row>
    <row r="35" spans="1:12" ht="5.65" customHeight="1" thickBot="1" x14ac:dyDescent="0.35">
      <c r="A35" s="58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58"/>
    </row>
    <row r="36" spans="1:12" ht="10.15" customHeight="1" x14ac:dyDescent="0.3">
      <c r="A36" s="61"/>
      <c r="B36" s="155" t="str">
        <f>IF(F8="Yes","Signed by the CCM [Chair or Vice-Chair] of the Country Coordinating Mechanism","Signed for the CCM Funding Recipient by its Authorized Representative")</f>
        <v>Signed for the CCM Funding Recipient by its Authorized Representative</v>
      </c>
      <c r="C36" s="156"/>
      <c r="D36" s="156"/>
      <c r="E36" s="156"/>
      <c r="F36" s="156"/>
      <c r="G36" s="156"/>
      <c r="H36" s="156"/>
      <c r="I36" s="156"/>
      <c r="J36" s="156"/>
      <c r="K36" s="157"/>
      <c r="L36" s="62"/>
    </row>
    <row r="37" spans="1:12" ht="30" customHeight="1" x14ac:dyDescent="0.3">
      <c r="A37" s="61"/>
      <c r="B37" s="158" t="s">
        <v>345</v>
      </c>
      <c r="C37" s="159"/>
      <c r="D37" s="159"/>
      <c r="E37" s="159"/>
      <c r="F37" s="160"/>
      <c r="G37" s="161" t="s">
        <v>23</v>
      </c>
      <c r="H37" s="160"/>
      <c r="I37" s="96" t="s">
        <v>22</v>
      </c>
      <c r="J37" s="96"/>
      <c r="K37" s="97"/>
      <c r="L37" s="62"/>
    </row>
    <row r="38" spans="1:12" ht="10.15" customHeight="1" x14ac:dyDescent="0.3">
      <c r="A38" s="61"/>
      <c r="B38" s="162" t="s">
        <v>347</v>
      </c>
      <c r="C38" s="163"/>
      <c r="D38" s="163"/>
      <c r="E38" s="163"/>
      <c r="F38" s="163"/>
      <c r="G38" s="163"/>
      <c r="H38" s="163"/>
      <c r="I38" s="163"/>
      <c r="J38" s="163"/>
      <c r="K38" s="164"/>
      <c r="L38" s="62"/>
    </row>
    <row r="39" spans="1:12" ht="10.15" customHeight="1" thickBot="1" x14ac:dyDescent="0.35">
      <c r="A39" s="61"/>
      <c r="B39" s="180" t="s">
        <v>348</v>
      </c>
      <c r="C39" s="181"/>
      <c r="D39" s="181"/>
      <c r="E39" s="181"/>
      <c r="F39" s="181"/>
      <c r="G39" s="181"/>
      <c r="H39" s="181"/>
      <c r="I39" s="181"/>
      <c r="J39" s="181"/>
      <c r="K39" s="182"/>
      <c r="L39" s="62"/>
    </row>
    <row r="40" spans="1:12" ht="6.75" customHeight="1" thickBot="1" x14ac:dyDescent="0.35">
      <c r="A40" s="5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58"/>
    </row>
    <row r="41" spans="1:12" ht="10.15" customHeight="1" x14ac:dyDescent="0.3">
      <c r="A41" s="61"/>
      <c r="B41" s="197" t="str">
        <f>IF(F8="Yes","Acknowledged by the Civil Society Representative of the CCM","Acknowledged by the CCM [Chair or Vice-Chair] and the Civil Society Representative of the CCM")</f>
        <v>Acknowledged by the CCM [Chair or Vice-Chair] and the Civil Society Representative of the CCM</v>
      </c>
      <c r="C41" s="198"/>
      <c r="D41" s="198"/>
      <c r="E41" s="198"/>
      <c r="F41" s="198"/>
      <c r="G41" s="198"/>
      <c r="H41" s="198"/>
      <c r="I41" s="198"/>
      <c r="J41" s="198"/>
      <c r="K41" s="199"/>
      <c r="L41" s="62"/>
    </row>
    <row r="42" spans="1:12" ht="30" customHeight="1" x14ac:dyDescent="0.3">
      <c r="A42" s="61"/>
      <c r="B42" s="200" t="s">
        <v>25</v>
      </c>
      <c r="C42" s="201"/>
      <c r="D42" s="201"/>
      <c r="E42" s="201"/>
      <c r="F42" s="99" t="s">
        <v>23</v>
      </c>
      <c r="G42" s="202" t="str">
        <f>IF(F8="Yes","","__________________")</f>
        <v>__________________</v>
      </c>
      <c r="H42" s="203"/>
      <c r="I42" s="203"/>
      <c r="J42" s="100" t="str">
        <f>IF(F8="Yes","","Date:")</f>
        <v>Date:</v>
      </c>
      <c r="K42" s="101"/>
      <c r="L42" s="62"/>
    </row>
    <row r="43" spans="1:12" ht="10.15" customHeight="1" x14ac:dyDescent="0.3">
      <c r="A43" s="61"/>
      <c r="B43" s="204" t="s">
        <v>346</v>
      </c>
      <c r="C43" s="205"/>
      <c r="D43" s="205"/>
      <c r="E43" s="205"/>
      <c r="F43" s="205"/>
      <c r="G43" s="218" t="s">
        <v>349</v>
      </c>
      <c r="H43" s="219"/>
      <c r="I43" s="219"/>
      <c r="J43" s="219"/>
      <c r="K43" s="220"/>
      <c r="L43" s="62"/>
    </row>
    <row r="44" spans="1:12" ht="41" customHeight="1" thickBot="1" x14ac:dyDescent="0.35">
      <c r="A44" s="61"/>
      <c r="B44" s="282" t="s">
        <v>351</v>
      </c>
      <c r="C44" s="280"/>
      <c r="D44" s="280"/>
      <c r="E44" s="280"/>
      <c r="F44" s="281"/>
      <c r="G44" s="221" t="s">
        <v>350</v>
      </c>
      <c r="H44" s="206"/>
      <c r="I44" s="206"/>
      <c r="J44" s="206"/>
      <c r="K44" s="222"/>
      <c r="L44" s="62"/>
    </row>
    <row r="45" spans="1:12" ht="8.25" customHeight="1" thickBot="1" x14ac:dyDescent="0.35">
      <c r="A45" s="58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58"/>
    </row>
    <row r="46" spans="1:12" x14ac:dyDescent="0.3">
      <c r="A46" s="58"/>
      <c r="B46" s="155" t="s">
        <v>53</v>
      </c>
      <c r="C46" s="156"/>
      <c r="D46" s="156"/>
      <c r="E46" s="156"/>
      <c r="F46" s="156"/>
      <c r="G46" s="156"/>
      <c r="H46" s="156"/>
      <c r="I46" s="156"/>
      <c r="J46" s="156"/>
      <c r="K46" s="157"/>
      <c r="L46" s="58"/>
    </row>
    <row r="47" spans="1:12" ht="30" customHeight="1" x14ac:dyDescent="0.3">
      <c r="A47" s="58"/>
      <c r="B47" s="158" t="s">
        <v>26</v>
      </c>
      <c r="C47" s="159"/>
      <c r="D47" s="159"/>
      <c r="E47" s="159"/>
      <c r="F47" s="160"/>
      <c r="G47" s="161" t="s">
        <v>23</v>
      </c>
      <c r="H47" s="160"/>
      <c r="I47" s="96" t="s">
        <v>22</v>
      </c>
      <c r="J47" s="96"/>
      <c r="K47" s="97"/>
      <c r="L47" s="58"/>
    </row>
    <row r="48" spans="1:12" x14ac:dyDescent="0.3">
      <c r="A48" s="58"/>
      <c r="B48" s="162" t="s">
        <v>306</v>
      </c>
      <c r="C48" s="163"/>
      <c r="D48" s="163"/>
      <c r="E48" s="163"/>
      <c r="F48" s="163"/>
      <c r="G48" s="163"/>
      <c r="H48" s="163"/>
      <c r="I48" s="163"/>
      <c r="J48" s="163"/>
      <c r="K48" s="164"/>
      <c r="L48" s="58"/>
    </row>
    <row r="49" spans="1:12" ht="14.5" thickBot="1" x14ac:dyDescent="0.35">
      <c r="A49" s="58"/>
      <c r="B49" s="180" t="s">
        <v>24</v>
      </c>
      <c r="C49" s="181"/>
      <c r="D49" s="181"/>
      <c r="E49" s="181"/>
      <c r="F49" s="181"/>
      <c r="G49" s="181"/>
      <c r="H49" s="181"/>
      <c r="I49" s="181"/>
      <c r="J49" s="181"/>
      <c r="K49" s="182"/>
      <c r="L49" s="58"/>
    </row>
  </sheetData>
  <mergeCells count="76">
    <mergeCell ref="B47:F47"/>
    <mergeCell ref="G47:H47"/>
    <mergeCell ref="B48:K48"/>
    <mergeCell ref="G43:K43"/>
    <mergeCell ref="G44:K44"/>
    <mergeCell ref="B49:K49"/>
    <mergeCell ref="C9:E9"/>
    <mergeCell ref="G9:I9"/>
    <mergeCell ref="B12:K12"/>
    <mergeCell ref="B10:E10"/>
    <mergeCell ref="B11:D11"/>
    <mergeCell ref="J11:K11"/>
    <mergeCell ref="B41:K41"/>
    <mergeCell ref="B42:E42"/>
    <mergeCell ref="G42:I42"/>
    <mergeCell ref="B43:F43"/>
    <mergeCell ref="B44:F44"/>
    <mergeCell ref="B46:K46"/>
    <mergeCell ref="B39:K39"/>
    <mergeCell ref="B31:B32"/>
    <mergeCell ref="I32:K34"/>
    <mergeCell ref="B36:K36"/>
    <mergeCell ref="B37:F37"/>
    <mergeCell ref="G37:H37"/>
    <mergeCell ref="B38:K38"/>
    <mergeCell ref="C33:F33"/>
    <mergeCell ref="C34:F34"/>
    <mergeCell ref="G29:H34"/>
    <mergeCell ref="C31:F32"/>
    <mergeCell ref="C30:F30"/>
    <mergeCell ref="I30:K30"/>
    <mergeCell ref="I19:K19"/>
    <mergeCell ref="G16:H16"/>
    <mergeCell ref="I31:K31"/>
    <mergeCell ref="C29:F29"/>
    <mergeCell ref="I29:K29"/>
    <mergeCell ref="C26:F26"/>
    <mergeCell ref="G26:H26"/>
    <mergeCell ref="I26:K26"/>
    <mergeCell ref="B28:F28"/>
    <mergeCell ref="G28:K28"/>
    <mergeCell ref="C19:F19"/>
    <mergeCell ref="C25:F25"/>
    <mergeCell ref="G25:H25"/>
    <mergeCell ref="I25:K25"/>
    <mergeCell ref="B21:F21"/>
    <mergeCell ref="G21:K21"/>
    <mergeCell ref="C17:F17"/>
    <mergeCell ref="C15:F15"/>
    <mergeCell ref="C16:F16"/>
    <mergeCell ref="C18:F18"/>
    <mergeCell ref="I15:K15"/>
    <mergeCell ref="I16:K16"/>
    <mergeCell ref="I17:K17"/>
    <mergeCell ref="I18:K18"/>
    <mergeCell ref="B4:K4"/>
    <mergeCell ref="B8:E8"/>
    <mergeCell ref="G8:J8"/>
    <mergeCell ref="C6:E6"/>
    <mergeCell ref="G6:I6"/>
    <mergeCell ref="C24:F24"/>
    <mergeCell ref="G24:H24"/>
    <mergeCell ref="I24:K24"/>
    <mergeCell ref="G19:H19"/>
    <mergeCell ref="G10:K10"/>
    <mergeCell ref="C22:F22"/>
    <mergeCell ref="G22:H22"/>
    <mergeCell ref="I22:K22"/>
    <mergeCell ref="C23:F23"/>
    <mergeCell ref="G23:H23"/>
    <mergeCell ref="I23:K23"/>
    <mergeCell ref="B14:F14"/>
    <mergeCell ref="G14:K14"/>
    <mergeCell ref="G15:H15"/>
    <mergeCell ref="G17:H17"/>
    <mergeCell ref="G18:H18"/>
  </mergeCells>
  <conditionalFormatting sqref="C22:F26 I22:K26">
    <cfRule type="expression" dxfId="4" priority="5">
      <formula>$F$8="Yes"</formula>
    </cfRule>
  </conditionalFormatting>
  <dataValidations count="3">
    <dataValidation type="list" allowBlank="1" showInputMessage="1" showErrorMessage="1" sqref="F8 K8">
      <formula1>YesNo</formula1>
    </dataValidation>
    <dataValidation type="list" allowBlank="1" showInputMessage="1" showErrorMessage="1" sqref="D7 H7">
      <formula1>Months</formula1>
    </dataValidation>
    <dataValidation type="list" allowBlank="1" showInputMessage="1" showErrorMessage="1" sqref="K6">
      <formula1>"USD, EUR"</formula1>
    </dataValidation>
  </dataValidations>
  <printOptions horizontalCentered="1" verticalCentered="1"/>
  <pageMargins left="0.2" right="0.2" top="0" bottom="0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6063675-4FFD-4401-9557-3CDECFCBD13E}">
            <xm:f>$C$9&lt;&gt;data!$B$8</xm:f>
            <x14:dxf>
              <fill>
                <patternFill>
                  <bgColor theme="7" tint="0.79998168889431442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2" id="{B5C4A25C-446C-43B7-814C-A03E9580651C}">
            <xm:f>$G$9&lt;&gt;data!$B$8</xm:f>
            <x14:dxf>
              <fill>
                <patternFill>
                  <bgColor theme="7" tint="0.79998168889431442"/>
                </patternFill>
              </fill>
            </x14:dxf>
          </x14:cfRule>
          <xm:sqref>G9:I9</xm:sqref>
        </x14:conditionalFormatting>
        <x14:conditionalFormatting xmlns:xm="http://schemas.microsoft.com/office/excel/2006/main">
          <x14:cfRule type="expression" priority="1" id="{EB7906D6-CA5D-464C-AEF4-0A11788671DD}">
            <xm:f>$K$9&lt;&gt;data!$B$8</xm:f>
            <x14:dxf>
              <fill>
                <patternFill>
                  <bgColor theme="7" tint="0.79998168889431442"/>
                </patternFill>
              </fill>
            </x14:dxf>
          </x14:cfRule>
          <xm:sqref>K9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 CCMs'!$A$2:$A$142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"/>
  <sheetViews>
    <sheetView workbookViewId="0">
      <selection activeCell="G6" sqref="G6:I6"/>
    </sheetView>
  </sheetViews>
  <sheetFormatPr defaultRowHeight="14.5" x14ac:dyDescent="0.35"/>
  <cols>
    <col min="1" max="1" width="20.453125" customWidth="1"/>
    <col min="2" max="2" width="20.26953125" customWidth="1"/>
    <col min="3" max="4" width="21.54296875" customWidth="1"/>
    <col min="5" max="5" width="27.1796875" customWidth="1"/>
    <col min="6" max="6" width="4" customWidth="1"/>
    <col min="7" max="9" width="23.453125" customWidth="1"/>
  </cols>
  <sheetData>
    <row r="1" spans="1:14" x14ac:dyDescent="0.35">
      <c r="A1" s="28"/>
      <c r="B1" s="31" t="s">
        <v>307</v>
      </c>
      <c r="C1" s="32"/>
      <c r="D1" s="29"/>
      <c r="E1" s="28"/>
      <c r="F1" s="25"/>
      <c r="G1" s="26" t="s">
        <v>308</v>
      </c>
      <c r="H1" s="25"/>
      <c r="I1" s="25"/>
      <c r="J1" s="25"/>
      <c r="K1" s="25"/>
      <c r="L1" s="25"/>
      <c r="M1" s="25"/>
      <c r="N1" s="25"/>
    </row>
    <row r="2" spans="1:14" ht="15" thickBot="1" x14ac:dyDescent="0.4">
      <c r="A2" s="28"/>
      <c r="B2" s="33" t="s">
        <v>77</v>
      </c>
      <c r="C2" s="34"/>
      <c r="D2" s="29"/>
      <c r="E2" s="28"/>
      <c r="F2" s="25"/>
      <c r="G2" s="36" t="s">
        <v>309</v>
      </c>
      <c r="H2" s="25"/>
      <c r="I2" s="25"/>
      <c r="J2" s="25"/>
      <c r="K2" s="25"/>
      <c r="L2" s="25"/>
      <c r="M2" s="25"/>
      <c r="N2" s="25"/>
    </row>
    <row r="3" spans="1:14" ht="15" thickBot="1" x14ac:dyDescent="0.4">
      <c r="A3" s="29"/>
      <c r="B3" s="29"/>
      <c r="C3" s="29"/>
      <c r="D3" s="29"/>
      <c r="E3" s="28"/>
      <c r="F3" s="25"/>
      <c r="G3" s="25"/>
      <c r="H3" s="25"/>
      <c r="I3" s="25"/>
      <c r="J3" s="25"/>
      <c r="K3" s="25"/>
      <c r="L3" s="25"/>
      <c r="M3" s="25"/>
      <c r="N3" s="25"/>
    </row>
    <row r="4" spans="1:14" ht="79" thickBot="1" x14ac:dyDescent="0.4">
      <c r="A4" s="53"/>
      <c r="B4" s="54"/>
      <c r="C4" s="55" t="s">
        <v>310</v>
      </c>
      <c r="D4" s="56" t="s">
        <v>311</v>
      </c>
      <c r="E4" s="57" t="s">
        <v>312</v>
      </c>
      <c r="F4" s="27"/>
      <c r="G4" s="223" t="s">
        <v>313</v>
      </c>
      <c r="H4" s="223"/>
      <c r="I4" s="223"/>
      <c r="J4" s="223"/>
      <c r="K4" s="223"/>
      <c r="L4" s="35"/>
      <c r="M4" s="35"/>
      <c r="N4" s="35"/>
    </row>
    <row r="5" spans="1:14" ht="15" customHeight="1" thickBot="1" x14ac:dyDescent="0.4">
      <c r="A5" s="48" t="s">
        <v>314</v>
      </c>
      <c r="B5" s="49" t="str">
        <f>Facesheet!C6</f>
        <v>CCM Georgia</v>
      </c>
      <c r="C5" s="50"/>
      <c r="D5" s="51"/>
      <c r="E5" s="52"/>
      <c r="F5" s="25"/>
      <c r="G5" s="224" t="s">
        <v>315</v>
      </c>
      <c r="H5" s="224"/>
      <c r="I5" s="224"/>
      <c r="J5" s="45"/>
      <c r="K5" s="45"/>
      <c r="L5" s="35"/>
      <c r="M5" s="35"/>
      <c r="N5" s="35"/>
    </row>
    <row r="6" spans="1:14" ht="44.15" customHeight="1" thickBot="1" x14ac:dyDescent="0.4">
      <c r="A6" s="37" t="s">
        <v>316</v>
      </c>
      <c r="B6" s="39" t="str">
        <f>Facesheet!C22</f>
        <v>Bemoni Public Union</v>
      </c>
      <c r="C6" s="46"/>
      <c r="D6" s="38"/>
      <c r="E6" s="40"/>
      <c r="F6" s="25"/>
      <c r="G6" s="224"/>
      <c r="H6" s="224"/>
      <c r="I6" s="224"/>
      <c r="J6" s="45"/>
      <c r="K6" s="45"/>
      <c r="L6" s="35"/>
      <c r="M6" s="35"/>
      <c r="N6" s="35"/>
    </row>
    <row r="7" spans="1:14" ht="15" thickBot="1" x14ac:dyDescent="0.4">
      <c r="A7" s="37" t="s">
        <v>317</v>
      </c>
      <c r="B7" s="39"/>
      <c r="C7" s="46"/>
      <c r="D7" s="38"/>
      <c r="E7" s="40"/>
      <c r="F7" s="25"/>
      <c r="G7" s="224"/>
      <c r="H7" s="224"/>
      <c r="I7" s="224"/>
      <c r="J7" s="45"/>
      <c r="K7" s="45"/>
      <c r="L7" s="35"/>
      <c r="M7" s="35"/>
      <c r="N7" s="35"/>
    </row>
    <row r="8" spans="1:14" ht="44" thickBot="1" x14ac:dyDescent="0.4">
      <c r="A8" s="37" t="s">
        <v>318</v>
      </c>
      <c r="B8" s="41" t="str">
        <f>Facesheet!C22</f>
        <v>Bemoni Public Union</v>
      </c>
      <c r="C8" s="46"/>
      <c r="D8" s="38"/>
      <c r="E8" s="40"/>
      <c r="F8" s="25"/>
      <c r="G8" s="224"/>
      <c r="H8" s="224"/>
      <c r="I8" s="224"/>
      <c r="J8" s="45"/>
      <c r="K8" s="45"/>
      <c r="L8" s="35"/>
      <c r="M8" s="35"/>
      <c r="N8" s="35"/>
    </row>
    <row r="9" spans="1:14" ht="58.5" thickBot="1" x14ac:dyDescent="0.4">
      <c r="A9" s="37" t="s">
        <v>319</v>
      </c>
      <c r="B9" s="41" t="str">
        <f>Facesheet!I22</f>
        <v>Mr. Davit Kazaishvili</v>
      </c>
      <c r="C9" s="46"/>
      <c r="D9" s="38"/>
      <c r="E9" s="40"/>
      <c r="F9" s="25"/>
      <c r="G9" s="224"/>
      <c r="H9" s="224"/>
      <c r="I9" s="224"/>
      <c r="J9" s="45"/>
      <c r="K9" s="45"/>
      <c r="L9" s="35"/>
      <c r="M9" s="35"/>
      <c r="N9" s="35"/>
    </row>
    <row r="10" spans="1:14" ht="29.5" thickBot="1" x14ac:dyDescent="0.4">
      <c r="A10" s="37" t="s">
        <v>320</v>
      </c>
      <c r="B10" s="39" t="str">
        <f>Facesheet!B38</f>
        <v>Name: Mr. Davit Kazaishvili</v>
      </c>
      <c r="C10" s="46"/>
      <c r="D10" s="38"/>
      <c r="E10" s="40"/>
      <c r="F10" s="25"/>
      <c r="G10" s="224"/>
      <c r="H10" s="224"/>
      <c r="I10" s="224"/>
      <c r="J10" s="35"/>
      <c r="K10" s="35"/>
      <c r="L10" s="35"/>
      <c r="M10" s="35"/>
      <c r="N10" s="35"/>
    </row>
    <row r="11" spans="1:14" ht="29.5" thickBot="1" x14ac:dyDescent="0.4">
      <c r="A11" s="37" t="s">
        <v>321</v>
      </c>
      <c r="B11" s="39" t="str">
        <f>Facesheet!G43</f>
        <v>Name: Ms. Izoleta Bodokia</v>
      </c>
      <c r="C11" s="46"/>
      <c r="D11" s="38"/>
      <c r="E11" s="40"/>
      <c r="F11" s="25"/>
      <c r="G11" s="224"/>
      <c r="H11" s="224"/>
      <c r="I11" s="224"/>
      <c r="J11" s="35"/>
      <c r="K11" s="35"/>
      <c r="L11" s="35"/>
      <c r="M11" s="35"/>
      <c r="N11" s="35"/>
    </row>
    <row r="12" spans="1:14" ht="58.5" thickBot="1" x14ac:dyDescent="0.4">
      <c r="A12" s="30" t="s">
        <v>322</v>
      </c>
      <c r="B12" s="42" t="str">
        <f>Facesheet!B43</f>
        <v>Name: Ms. Ekaterine Tikaradze</v>
      </c>
      <c r="C12" s="47"/>
      <c r="D12" s="43"/>
      <c r="E12" s="44"/>
      <c r="F12" s="25"/>
      <c r="G12" s="35"/>
      <c r="H12" s="35"/>
      <c r="I12" s="35"/>
      <c r="J12" s="35"/>
      <c r="K12" s="35"/>
      <c r="L12" s="35"/>
      <c r="M12" s="35"/>
      <c r="N12" s="35"/>
    </row>
  </sheetData>
  <mergeCells count="2">
    <mergeCell ref="G4:K4"/>
    <mergeCell ref="G5:I11"/>
  </mergeCells>
  <dataValidations count="1">
    <dataValidation type="list" allowBlank="1" showInputMessage="1" showErrorMessage="1" sqref="C5:C12">
      <formula1>YesNo</formula1>
    </dataValidation>
  </dataValidations>
  <hyperlinks>
    <hyperlink ref="G2" r:id="rId1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Normal="100" workbookViewId="0">
      <selection activeCell="G6" sqref="G6:I6"/>
    </sheetView>
  </sheetViews>
  <sheetFormatPr defaultColWidth="9.1796875" defaultRowHeight="14.5" x14ac:dyDescent="0.35"/>
  <cols>
    <col min="1" max="1" width="3.1796875" style="8" customWidth="1"/>
    <col min="2" max="3" width="15" style="8" customWidth="1"/>
    <col min="4" max="4" width="20.453125" style="8" customWidth="1"/>
    <col min="5" max="5" width="6" style="8" customWidth="1"/>
    <col min="6" max="6" width="18.81640625" style="8" customWidth="1"/>
    <col min="7" max="8" width="9.1796875" style="8"/>
    <col min="9" max="9" width="12.7265625" style="8" customWidth="1"/>
    <col min="10" max="10" width="9.1796875" style="8"/>
    <col min="11" max="11" width="8.26953125" style="8" customWidth="1"/>
    <col min="12" max="12" width="2.7265625" style="8" customWidth="1"/>
    <col min="13" max="16384" width="9.1796875" style="8"/>
  </cols>
  <sheetData>
    <row r="1" spans="1:12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649999999999999" customHeigh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51" customHeight="1" x14ac:dyDescent="0.35">
      <c r="A3" s="7"/>
      <c r="B3" s="271" t="s">
        <v>54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</row>
    <row r="4" spans="1:12" x14ac:dyDescent="0.35">
      <c r="A4" s="7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7.25" customHeight="1" x14ac:dyDescent="0.35">
      <c r="A5" s="10"/>
      <c r="B5" s="273" t="s">
        <v>55</v>
      </c>
      <c r="C5" s="274"/>
      <c r="D5" s="274"/>
      <c r="E5" s="274"/>
      <c r="F5" s="275"/>
      <c r="G5" s="276" t="s">
        <v>56</v>
      </c>
      <c r="H5" s="276"/>
      <c r="I5" s="276"/>
      <c r="J5" s="276"/>
      <c r="K5" s="276"/>
      <c r="L5" s="276"/>
    </row>
    <row r="6" spans="1:12" ht="17.25" customHeight="1" x14ac:dyDescent="0.35">
      <c r="A6" s="10"/>
      <c r="B6" s="228" t="s">
        <v>57</v>
      </c>
      <c r="C6" s="228"/>
      <c r="D6" s="225" t="s">
        <v>325</v>
      </c>
      <c r="E6" s="226"/>
      <c r="F6" s="227"/>
      <c r="G6" s="11" t="s">
        <v>58</v>
      </c>
      <c r="H6" s="11"/>
      <c r="I6" s="11"/>
      <c r="J6" s="277" t="s">
        <v>328</v>
      </c>
      <c r="K6" s="269"/>
      <c r="L6" s="269"/>
    </row>
    <row r="7" spans="1:12" ht="17.25" customHeight="1" x14ac:dyDescent="0.35">
      <c r="A7" s="10"/>
      <c r="B7" s="228" t="s">
        <v>59</v>
      </c>
      <c r="C7" s="228"/>
      <c r="D7" s="225" t="str">
        <f>Facesheet!G6</f>
        <v>GEO-CFUND-2009</v>
      </c>
      <c r="E7" s="226"/>
      <c r="F7" s="227"/>
      <c r="G7" s="11" t="s">
        <v>60</v>
      </c>
      <c r="H7" s="11"/>
      <c r="I7" s="11"/>
      <c r="J7" s="269" t="str">
        <f>Facesheet!K6</f>
        <v>USD</v>
      </c>
      <c r="K7" s="269"/>
      <c r="L7" s="269"/>
    </row>
    <row r="8" spans="1:12" ht="17.25" customHeight="1" x14ac:dyDescent="0.35">
      <c r="A8" s="10"/>
      <c r="B8" s="228" t="s">
        <v>61</v>
      </c>
      <c r="C8" s="228"/>
      <c r="D8" s="22">
        <v>43891</v>
      </c>
      <c r="E8" s="24" t="s">
        <v>330</v>
      </c>
      <c r="F8" s="22" t="s">
        <v>331</v>
      </c>
      <c r="G8" s="11" t="s">
        <v>62</v>
      </c>
      <c r="H8" s="11"/>
      <c r="I8" s="11"/>
      <c r="J8" s="270">
        <f>Facesheet!C9</f>
        <v>70000</v>
      </c>
      <c r="K8" s="270"/>
      <c r="L8" s="270"/>
    </row>
    <row r="9" spans="1:12" ht="17.25" customHeight="1" x14ac:dyDescent="0.35">
      <c r="A9" s="10"/>
      <c r="B9" s="228" t="s">
        <v>63</v>
      </c>
      <c r="C9" s="228"/>
      <c r="D9" s="22">
        <v>43891</v>
      </c>
      <c r="E9" s="24" t="s">
        <v>330</v>
      </c>
      <c r="F9" s="22" t="s">
        <v>332</v>
      </c>
      <c r="G9" s="267" t="s">
        <v>64</v>
      </c>
      <c r="H9" s="267"/>
      <c r="I9" s="267"/>
      <c r="J9" s="268"/>
      <c r="K9" s="268"/>
      <c r="L9" s="268"/>
    </row>
    <row r="10" spans="1:12" ht="17.25" customHeight="1" x14ac:dyDescent="0.35">
      <c r="A10" s="10"/>
      <c r="B10" s="228" t="s">
        <v>66</v>
      </c>
      <c r="C10" s="228"/>
      <c r="D10" s="225" t="s">
        <v>333</v>
      </c>
      <c r="E10" s="226"/>
      <c r="F10" s="227"/>
      <c r="G10" s="11" t="s">
        <v>65</v>
      </c>
      <c r="H10" s="11"/>
      <c r="I10" s="11"/>
      <c r="J10" s="269" t="s">
        <v>329</v>
      </c>
      <c r="K10" s="269"/>
      <c r="L10" s="269"/>
    </row>
    <row r="11" spans="1:12" ht="17.25" customHeight="1" x14ac:dyDescent="0.35">
      <c r="A11" s="10"/>
      <c r="B11" s="228"/>
      <c r="C11" s="228"/>
      <c r="D11" s="225"/>
      <c r="E11" s="226"/>
      <c r="F11" s="227"/>
      <c r="G11" s="228" t="s">
        <v>67</v>
      </c>
      <c r="H11" s="229"/>
      <c r="I11" s="229"/>
      <c r="J11" s="230">
        <v>2530</v>
      </c>
      <c r="K11" s="230"/>
      <c r="L11" s="230"/>
    </row>
    <row r="12" spans="1:12" ht="15" thickBot="1" x14ac:dyDescent="0.4">
      <c r="A12" s="7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21" customHeight="1" thickBot="1" x14ac:dyDescent="0.4">
      <c r="A13" s="10"/>
      <c r="B13" s="231" t="s">
        <v>68</v>
      </c>
      <c r="C13" s="232"/>
      <c r="D13" s="232"/>
      <c r="E13" s="232"/>
      <c r="F13" s="232"/>
      <c r="G13" s="232"/>
      <c r="H13" s="232"/>
      <c r="I13" s="232"/>
      <c r="J13" s="232"/>
      <c r="K13" s="232"/>
      <c r="L13" s="233"/>
    </row>
    <row r="14" spans="1:12" ht="70.5" customHeight="1" thickBot="1" x14ac:dyDescent="0.4">
      <c r="A14" s="10"/>
      <c r="B14" s="264" t="s">
        <v>69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6"/>
    </row>
    <row r="15" spans="1:12" ht="21.75" customHeight="1" thickBot="1" x14ac:dyDescent="0.4">
      <c r="A15" s="10"/>
      <c r="B15" s="237" t="s">
        <v>70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9"/>
    </row>
    <row r="16" spans="1:12" ht="37" customHeight="1" x14ac:dyDescent="0.35">
      <c r="A16" s="10"/>
      <c r="B16" s="240" t="s">
        <v>71</v>
      </c>
      <c r="C16" s="241"/>
      <c r="D16" s="241"/>
      <c r="E16" s="241"/>
      <c r="F16" s="241"/>
      <c r="G16" s="241"/>
      <c r="H16" s="241"/>
      <c r="I16" s="241"/>
      <c r="J16" s="241"/>
      <c r="K16" s="241"/>
      <c r="L16" s="242"/>
    </row>
    <row r="17" spans="1:12" x14ac:dyDescent="0.35">
      <c r="A17" s="10"/>
      <c r="B17" s="243"/>
      <c r="C17" s="244"/>
      <c r="D17" s="244"/>
      <c r="E17" s="244"/>
      <c r="F17" s="244"/>
      <c r="G17" s="244"/>
      <c r="H17" s="244"/>
      <c r="I17" s="244"/>
      <c r="J17" s="244"/>
      <c r="K17" s="244"/>
      <c r="L17" s="245"/>
    </row>
    <row r="18" spans="1:12" ht="15" thickBot="1" x14ac:dyDescent="0.4">
      <c r="A18" s="10"/>
      <c r="B18" s="246"/>
      <c r="C18" s="247"/>
      <c r="D18" s="247"/>
      <c r="E18" s="247"/>
      <c r="F18" s="247"/>
      <c r="G18" s="247"/>
      <c r="H18" s="247"/>
      <c r="I18" s="247"/>
      <c r="J18" s="247"/>
      <c r="K18" s="247"/>
      <c r="L18" s="248"/>
    </row>
    <row r="19" spans="1:12" ht="21.75" customHeight="1" thickBot="1" x14ac:dyDescent="0.4">
      <c r="A19" s="10"/>
      <c r="B19" s="237" t="s">
        <v>72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9"/>
    </row>
    <row r="20" spans="1:12" ht="21.75" customHeight="1" x14ac:dyDescent="0.35">
      <c r="A20" s="10"/>
      <c r="B20" s="249"/>
      <c r="C20" s="250"/>
      <c r="D20" s="250"/>
      <c r="E20" s="250"/>
      <c r="F20" s="250"/>
      <c r="G20" s="250"/>
      <c r="H20" s="250"/>
      <c r="I20" s="250"/>
      <c r="J20" s="250"/>
      <c r="K20" s="250"/>
      <c r="L20" s="251"/>
    </row>
    <row r="21" spans="1:12" x14ac:dyDescent="0.35">
      <c r="A21" s="10"/>
      <c r="B21" s="252"/>
      <c r="C21" s="253"/>
      <c r="D21" s="253"/>
      <c r="E21" s="253"/>
      <c r="F21" s="253"/>
      <c r="G21" s="253"/>
      <c r="H21" s="253"/>
      <c r="I21" s="253"/>
      <c r="J21" s="253"/>
      <c r="K21" s="253"/>
      <c r="L21" s="254"/>
    </row>
    <row r="22" spans="1:12" x14ac:dyDescent="0.35">
      <c r="A22" s="10"/>
      <c r="B22" s="252"/>
      <c r="C22" s="253"/>
      <c r="D22" s="253"/>
      <c r="E22" s="253"/>
      <c r="F22" s="253"/>
      <c r="G22" s="253"/>
      <c r="H22" s="253"/>
      <c r="I22" s="253"/>
      <c r="J22" s="253"/>
      <c r="K22" s="253"/>
      <c r="L22" s="254"/>
    </row>
    <row r="23" spans="1:12" ht="15" thickBot="1" x14ac:dyDescent="0.4">
      <c r="A23" s="10"/>
      <c r="B23" s="255"/>
      <c r="C23" s="256"/>
      <c r="D23" s="256"/>
      <c r="E23" s="256"/>
      <c r="F23" s="256"/>
      <c r="G23" s="256"/>
      <c r="H23" s="256"/>
      <c r="I23" s="256"/>
      <c r="J23" s="256"/>
      <c r="K23" s="256"/>
      <c r="L23" s="257"/>
    </row>
    <row r="24" spans="1:12" ht="14.25" customHeight="1" x14ac:dyDescent="0.35">
      <c r="A24" s="7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35">
      <c r="A25" s="7"/>
      <c r="B25" s="13" t="s">
        <v>73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30.65" customHeight="1" x14ac:dyDescent="0.35">
      <c r="A26" s="7"/>
      <c r="B26" s="258" t="s">
        <v>74</v>
      </c>
      <c r="C26" s="259"/>
      <c r="D26" s="259"/>
      <c r="E26" s="259"/>
      <c r="F26" s="259"/>
      <c r="G26" s="259"/>
      <c r="H26" s="259"/>
      <c r="I26" s="259"/>
      <c r="J26" s="259"/>
      <c r="K26" s="260"/>
      <c r="L26" s="15"/>
    </row>
    <row r="27" spans="1:12" ht="30.65" customHeight="1" x14ac:dyDescent="0.35">
      <c r="A27" s="7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25" customHeight="1" x14ac:dyDescent="0.35">
      <c r="A28" s="7"/>
      <c r="B28" s="18" t="s">
        <v>75</v>
      </c>
      <c r="C28" s="17"/>
      <c r="D28" s="17"/>
      <c r="E28" s="18" t="s">
        <v>75</v>
      </c>
      <c r="F28" s="17"/>
      <c r="G28" s="17"/>
      <c r="H28" s="17"/>
      <c r="I28" s="261" t="s">
        <v>323</v>
      </c>
      <c r="J28" s="262"/>
      <c r="K28" s="262"/>
      <c r="L28" s="263"/>
    </row>
    <row r="29" spans="1:12" ht="32.25" customHeight="1" x14ac:dyDescent="0.35">
      <c r="A29" s="7"/>
      <c r="B29" s="16" t="s">
        <v>76</v>
      </c>
      <c r="C29" s="17"/>
      <c r="D29" s="17"/>
      <c r="E29" s="17" t="s">
        <v>77</v>
      </c>
      <c r="F29" s="17"/>
      <c r="G29" s="17"/>
      <c r="H29" s="17"/>
      <c r="I29" s="14" t="s">
        <v>78</v>
      </c>
      <c r="J29" s="17"/>
      <c r="K29" s="17"/>
      <c r="L29" s="17"/>
    </row>
    <row r="30" spans="1:12" ht="11.5" customHeight="1" x14ac:dyDescent="0.35">
      <c r="A30" s="7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x14ac:dyDescent="0.35">
      <c r="A31" s="7"/>
      <c r="B31" s="14"/>
      <c r="C31" s="14"/>
      <c r="D31" s="14"/>
      <c r="E31" s="14"/>
      <c r="F31" s="14"/>
      <c r="G31" s="14"/>
      <c r="H31" s="14"/>
      <c r="I31" s="14"/>
      <c r="J31" s="14"/>
      <c r="K31" s="7"/>
      <c r="L31" s="7"/>
    </row>
    <row r="32" spans="1:12" hidden="1" x14ac:dyDescent="0.35">
      <c r="A32" s="7"/>
      <c r="B32" s="13" t="s">
        <v>79</v>
      </c>
      <c r="C32" s="14"/>
      <c r="D32" s="14"/>
      <c r="E32" s="14"/>
      <c r="F32" s="14"/>
      <c r="G32" s="14"/>
      <c r="H32" s="14"/>
      <c r="I32" s="14"/>
      <c r="J32" s="14"/>
      <c r="K32" s="7"/>
      <c r="L32" s="7"/>
    </row>
    <row r="33" spans="1:12" hidden="1" x14ac:dyDescent="0.35">
      <c r="A33" s="7"/>
      <c r="B33" s="14"/>
      <c r="C33" s="14"/>
      <c r="D33" s="14"/>
      <c r="E33" s="14"/>
      <c r="F33" s="14"/>
      <c r="G33" s="14"/>
      <c r="H33" s="14"/>
      <c r="I33" s="14"/>
      <c r="J33" s="14"/>
      <c r="K33" s="7"/>
      <c r="L33" s="7"/>
    </row>
    <row r="34" spans="1:12" hidden="1" x14ac:dyDescent="0.35">
      <c r="A34" s="7"/>
      <c r="B34" s="20" t="s">
        <v>80</v>
      </c>
      <c r="C34" s="14"/>
      <c r="D34" s="21"/>
      <c r="E34" s="14"/>
      <c r="F34" s="14"/>
      <c r="G34" s="14"/>
      <c r="H34" s="14"/>
      <c r="I34" s="14"/>
      <c r="J34" s="14"/>
      <c r="K34" s="7"/>
      <c r="L34" s="7"/>
    </row>
    <row r="35" spans="1:12" hidden="1" x14ac:dyDescent="0.35">
      <c r="A35" s="7"/>
      <c r="B35" s="14"/>
      <c r="C35" s="14"/>
      <c r="D35" s="14"/>
      <c r="E35" s="14"/>
      <c r="F35" s="14"/>
      <c r="G35" s="14"/>
      <c r="H35" s="14"/>
      <c r="I35" s="14"/>
      <c r="J35" s="14"/>
      <c r="K35" s="7"/>
      <c r="L35" s="7"/>
    </row>
    <row r="36" spans="1:12" hidden="1" x14ac:dyDescent="0.35">
      <c r="A36" s="7"/>
      <c r="B36" s="14" t="s">
        <v>81</v>
      </c>
      <c r="C36" s="14"/>
      <c r="D36" s="14"/>
      <c r="E36" s="14"/>
      <c r="F36" s="14"/>
      <c r="G36" s="14"/>
      <c r="H36" s="14"/>
      <c r="I36" s="14"/>
      <c r="J36" s="14"/>
      <c r="K36" s="7"/>
      <c r="L36" s="7"/>
    </row>
    <row r="37" spans="1:12" hidden="1" x14ac:dyDescent="0.35">
      <c r="A37" s="7"/>
      <c r="B37" s="14"/>
      <c r="C37" s="14"/>
      <c r="D37" s="14"/>
      <c r="E37" s="14"/>
      <c r="F37" s="14"/>
      <c r="G37" s="14"/>
      <c r="H37" s="14"/>
      <c r="I37" s="14"/>
      <c r="J37" s="14"/>
      <c r="K37" s="7"/>
      <c r="L37" s="7"/>
    </row>
    <row r="38" spans="1:12" hidden="1" x14ac:dyDescent="0.35">
      <c r="A38" s="7"/>
      <c r="B38" s="14"/>
      <c r="C38" s="14"/>
      <c r="D38" s="14"/>
      <c r="E38" s="14"/>
      <c r="F38" s="14"/>
      <c r="G38" s="14"/>
      <c r="H38" s="14"/>
      <c r="I38" s="14"/>
      <c r="J38" s="14"/>
      <c r="K38" s="7"/>
      <c r="L38" s="7"/>
    </row>
    <row r="39" spans="1:12" ht="28.5" hidden="1" customHeight="1" x14ac:dyDescent="0.35">
      <c r="A39" s="7"/>
      <c r="B39" s="14" t="s">
        <v>82</v>
      </c>
      <c r="C39" s="14"/>
      <c r="D39" s="14"/>
      <c r="E39" s="14" t="s">
        <v>83</v>
      </c>
      <c r="F39" s="14"/>
      <c r="G39" s="14"/>
      <c r="H39" s="14"/>
      <c r="I39" s="234" t="s">
        <v>84</v>
      </c>
      <c r="J39" s="235"/>
      <c r="K39" s="236"/>
      <c r="L39" s="7"/>
    </row>
    <row r="40" spans="1:12" hidden="1" x14ac:dyDescent="0.35">
      <c r="A40" s="7"/>
      <c r="B40" s="14" t="s">
        <v>76</v>
      </c>
      <c r="C40" s="14"/>
      <c r="D40" s="14"/>
      <c r="E40" s="21" t="s">
        <v>77</v>
      </c>
      <c r="F40" s="14"/>
      <c r="G40" s="14"/>
      <c r="H40" s="14"/>
      <c r="I40" s="21" t="s">
        <v>78</v>
      </c>
      <c r="J40" s="14"/>
      <c r="K40" s="7"/>
      <c r="L40" s="7"/>
    </row>
    <row r="41" spans="1:12" hidden="1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</sheetData>
  <mergeCells count="30">
    <mergeCell ref="B3:L3"/>
    <mergeCell ref="B5:F5"/>
    <mergeCell ref="G5:L5"/>
    <mergeCell ref="B6:C6"/>
    <mergeCell ref="D6:F6"/>
    <mergeCell ref="J6:L6"/>
    <mergeCell ref="B7:C7"/>
    <mergeCell ref="D7:F7"/>
    <mergeCell ref="J7:L7"/>
    <mergeCell ref="B8:C8"/>
    <mergeCell ref="J8:L8"/>
    <mergeCell ref="B9:C9"/>
    <mergeCell ref="G9:I9"/>
    <mergeCell ref="J9:L9"/>
    <mergeCell ref="D10:F10"/>
    <mergeCell ref="J10:L10"/>
    <mergeCell ref="B10:C10"/>
    <mergeCell ref="D11:F11"/>
    <mergeCell ref="G11:I11"/>
    <mergeCell ref="J11:L11"/>
    <mergeCell ref="B13:L13"/>
    <mergeCell ref="I39:K39"/>
    <mergeCell ref="B11:C11"/>
    <mergeCell ref="B15:L15"/>
    <mergeCell ref="B16:L18"/>
    <mergeCell ref="B19:L19"/>
    <mergeCell ref="B20:L23"/>
    <mergeCell ref="B26:K26"/>
    <mergeCell ref="I28:L28"/>
    <mergeCell ref="B14:L14"/>
  </mergeCells>
  <printOptions horizontalCentered="1"/>
  <pageMargins left="0.25" right="0.25" top="0.75" bottom="0.75" header="0.3" footer="0.3"/>
  <pageSetup paperSize="9" scale="7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F41" sqref="F41"/>
    </sheetView>
  </sheetViews>
  <sheetFormatPr defaultColWidth="9" defaultRowHeight="14.5" x14ac:dyDescent="0.35"/>
  <sheetData>
    <row r="1" spans="1:2" x14ac:dyDescent="0.35">
      <c r="A1" s="2" t="s">
        <v>27</v>
      </c>
      <c r="B1" t="s">
        <v>40</v>
      </c>
    </row>
    <row r="2" spans="1:2" x14ac:dyDescent="0.35">
      <c r="A2" s="1" t="s">
        <v>28</v>
      </c>
      <c r="B2" t="s">
        <v>7</v>
      </c>
    </row>
    <row r="3" spans="1:2" x14ac:dyDescent="0.35">
      <c r="A3" s="1" t="s">
        <v>29</v>
      </c>
      <c r="B3" t="s">
        <v>8</v>
      </c>
    </row>
    <row r="4" spans="1:2" x14ac:dyDescent="0.35">
      <c r="A4" s="1" t="s">
        <v>30</v>
      </c>
    </row>
    <row r="5" spans="1:2" x14ac:dyDescent="0.35">
      <c r="A5" s="1" t="s">
        <v>31</v>
      </c>
    </row>
    <row r="6" spans="1:2" x14ac:dyDescent="0.35">
      <c r="A6" s="1" t="s">
        <v>32</v>
      </c>
    </row>
    <row r="7" spans="1:2" x14ac:dyDescent="0.35">
      <c r="A7" s="1" t="s">
        <v>33</v>
      </c>
    </row>
    <row r="8" spans="1:2" x14ac:dyDescent="0.35">
      <c r="A8" s="1" t="s">
        <v>34</v>
      </c>
    </row>
    <row r="9" spans="1:2" x14ac:dyDescent="0.35">
      <c r="A9" s="1" t="s">
        <v>35</v>
      </c>
    </row>
    <row r="10" spans="1:2" x14ac:dyDescent="0.35">
      <c r="A10" s="1" t="s">
        <v>36</v>
      </c>
    </row>
    <row r="11" spans="1:2" x14ac:dyDescent="0.35">
      <c r="A11" s="1" t="s">
        <v>37</v>
      </c>
    </row>
    <row r="12" spans="1:2" x14ac:dyDescent="0.35">
      <c r="A12" s="1" t="s">
        <v>38</v>
      </c>
    </row>
    <row r="13" spans="1:2" x14ac:dyDescent="0.35">
      <c r="A13" s="1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workbookViewId="0">
      <selection activeCell="B8" sqref="B8"/>
    </sheetView>
  </sheetViews>
  <sheetFormatPr defaultColWidth="9" defaultRowHeight="14.5" x14ac:dyDescent="0.35"/>
  <cols>
    <col min="1" max="1" width="16.54296875" bestFit="1" customWidth="1"/>
    <col min="2" max="2" width="18.54296875" bestFit="1" customWidth="1"/>
    <col min="3" max="3" width="8.26953125" bestFit="1" customWidth="1"/>
    <col min="4" max="4" width="14.81640625" bestFit="1" customWidth="1"/>
    <col min="5" max="5" width="20.54296875" bestFit="1" customWidth="1"/>
    <col min="6" max="6" width="6.81640625" bestFit="1" customWidth="1"/>
    <col min="7" max="8" width="6.54296875" bestFit="1" customWidth="1"/>
    <col min="9" max="10" width="10.453125" bestFit="1" customWidth="1"/>
    <col min="11" max="12" width="11.81640625" bestFit="1" customWidth="1"/>
    <col min="13" max="13" width="33.81640625" bestFit="1" customWidth="1"/>
    <col min="14" max="14" width="21.54296875" bestFit="1" customWidth="1"/>
    <col min="15" max="15" width="19.81640625" bestFit="1" customWidth="1"/>
    <col min="16" max="16" width="25.1796875" bestFit="1" customWidth="1"/>
    <col min="17" max="17" width="18.7265625" bestFit="1" customWidth="1"/>
    <col min="18" max="18" width="23.1796875" bestFit="1" customWidth="1"/>
    <col min="19" max="19" width="17.54296875" bestFit="1" customWidth="1"/>
    <col min="20" max="20" width="22.54296875" bestFit="1" customWidth="1"/>
    <col min="21" max="21" width="22.453125" bestFit="1" customWidth="1"/>
    <col min="22" max="22" width="16.1796875" bestFit="1" customWidth="1"/>
    <col min="23" max="23" width="13" bestFit="1" customWidth="1"/>
    <col min="24" max="24" width="17.81640625" bestFit="1" customWidth="1"/>
    <col min="25" max="25" width="24.26953125" bestFit="1" customWidth="1"/>
    <col min="26" max="26" width="20.7265625" bestFit="1" customWidth="1"/>
    <col min="27" max="27" width="10.54296875" bestFit="1" customWidth="1"/>
    <col min="28" max="28" width="20.453125" bestFit="1" customWidth="1"/>
    <col min="29" max="29" width="16.1796875" bestFit="1" customWidth="1"/>
    <col min="30" max="30" width="19.54296875" bestFit="1" customWidth="1"/>
    <col min="31" max="31" width="22.81640625" bestFit="1" customWidth="1"/>
    <col min="32" max="32" width="18.26953125" bestFit="1" customWidth="1"/>
    <col min="33" max="34" width="20.1796875" bestFit="1" customWidth="1"/>
    <col min="35" max="35" width="22.1796875" bestFit="1" customWidth="1"/>
    <col min="36" max="36" width="17.7265625" bestFit="1" customWidth="1"/>
    <col min="37" max="37" width="28" bestFit="1" customWidth="1"/>
    <col min="38" max="38" width="35.81640625" bestFit="1" customWidth="1"/>
    <col min="39" max="40" width="24.7265625" bestFit="1" customWidth="1"/>
    <col min="41" max="41" width="22.1796875" bestFit="1" customWidth="1"/>
    <col min="42" max="43" width="23.453125" bestFit="1" customWidth="1"/>
    <col min="44" max="45" width="23.81640625" bestFit="1" customWidth="1"/>
    <col min="46" max="46" width="26.453125" bestFit="1" customWidth="1"/>
    <col min="47" max="47" width="28.453125" bestFit="1" customWidth="1"/>
    <col min="48" max="48" width="26.453125" bestFit="1" customWidth="1"/>
    <col min="49" max="49" width="28.453125" bestFit="1" customWidth="1"/>
    <col min="50" max="51" width="26.26953125" bestFit="1" customWidth="1"/>
    <col min="52" max="52" width="25" bestFit="1" customWidth="1"/>
    <col min="53" max="53" width="29.1796875" bestFit="1" customWidth="1"/>
    <col min="54" max="54" width="17.453125" bestFit="1" customWidth="1"/>
    <col min="55" max="55" width="21.453125" bestFit="1" customWidth="1"/>
    <col min="56" max="56" width="17" bestFit="1" customWidth="1"/>
    <col min="57" max="57" width="15.453125" bestFit="1" customWidth="1"/>
    <col min="58" max="58" width="18.81640625" bestFit="1" customWidth="1"/>
    <col min="59" max="59" width="21.81640625" bestFit="1" customWidth="1"/>
    <col min="60" max="60" width="28.81640625" bestFit="1" customWidth="1"/>
    <col min="61" max="61" width="23.7265625" bestFit="1" customWidth="1"/>
    <col min="62" max="62" width="25.54296875" bestFit="1" customWidth="1"/>
    <col min="63" max="63" width="28.81640625" bestFit="1" customWidth="1"/>
    <col min="64" max="64" width="18.54296875" bestFit="1" customWidth="1"/>
  </cols>
  <sheetData>
    <row r="1" spans="1:64" x14ac:dyDescent="0.35">
      <c r="A1" t="s">
        <v>88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104</v>
      </c>
      <c r="I1" t="s">
        <v>105</v>
      </c>
      <c r="J1" t="s">
        <v>106</v>
      </c>
      <c r="K1" t="s">
        <v>107</v>
      </c>
      <c r="L1" t="s">
        <v>108</v>
      </c>
      <c r="M1" t="s">
        <v>109</v>
      </c>
      <c r="N1" t="s">
        <v>110</v>
      </c>
      <c r="O1" t="s">
        <v>111</v>
      </c>
      <c r="P1" t="s">
        <v>112</v>
      </c>
      <c r="Q1" t="s">
        <v>113</v>
      </c>
      <c r="R1" t="s">
        <v>114</v>
      </c>
      <c r="S1" t="s">
        <v>115</v>
      </c>
      <c r="T1" t="s">
        <v>116</v>
      </c>
      <c r="U1" t="s">
        <v>117</v>
      </c>
      <c r="V1" t="s">
        <v>118</v>
      </c>
      <c r="W1" t="s">
        <v>119</v>
      </c>
      <c r="X1" t="s">
        <v>120</v>
      </c>
      <c r="Y1" t="s">
        <v>121</v>
      </c>
      <c r="Z1" t="s">
        <v>122</v>
      </c>
      <c r="AA1" t="s">
        <v>123</v>
      </c>
      <c r="AB1" t="s">
        <v>124</v>
      </c>
      <c r="AC1" t="s">
        <v>125</v>
      </c>
      <c r="AD1" t="s">
        <v>126</v>
      </c>
      <c r="AE1" t="s">
        <v>127</v>
      </c>
      <c r="AF1" t="s">
        <v>128</v>
      </c>
      <c r="AG1" t="s">
        <v>129</v>
      </c>
      <c r="AH1" t="s">
        <v>130</v>
      </c>
      <c r="AI1" t="s">
        <v>131</v>
      </c>
      <c r="AJ1" t="s">
        <v>132</v>
      </c>
      <c r="AK1" t="s">
        <v>133</v>
      </c>
      <c r="AL1" t="s">
        <v>134</v>
      </c>
      <c r="AM1" t="s">
        <v>135</v>
      </c>
      <c r="AN1" t="s">
        <v>136</v>
      </c>
      <c r="AO1" t="s">
        <v>137</v>
      </c>
      <c r="AP1" t="s">
        <v>138</v>
      </c>
      <c r="AQ1" t="s">
        <v>139</v>
      </c>
      <c r="AR1" t="s">
        <v>140</v>
      </c>
      <c r="AS1" t="s">
        <v>141</v>
      </c>
      <c r="AT1" t="s">
        <v>142</v>
      </c>
      <c r="AU1" t="s">
        <v>143</v>
      </c>
      <c r="AV1" t="s">
        <v>144</v>
      </c>
      <c r="AW1" t="s">
        <v>145</v>
      </c>
      <c r="AX1" t="s">
        <v>146</v>
      </c>
      <c r="AY1" t="s">
        <v>147</v>
      </c>
      <c r="AZ1" t="s">
        <v>148</v>
      </c>
      <c r="BA1" t="s">
        <v>149</v>
      </c>
      <c r="BB1" t="s">
        <v>150</v>
      </c>
      <c r="BC1" t="s">
        <v>151</v>
      </c>
      <c r="BD1" t="s">
        <v>152</v>
      </c>
      <c r="BE1" t="s">
        <v>153</v>
      </c>
      <c r="BF1" t="s">
        <v>154</v>
      </c>
      <c r="BG1" t="s">
        <v>155</v>
      </c>
      <c r="BH1" t="s">
        <v>156</v>
      </c>
      <c r="BI1" t="s">
        <v>157</v>
      </c>
      <c r="BJ1" t="s">
        <v>158</v>
      </c>
      <c r="BK1" t="s">
        <v>159</v>
      </c>
      <c r="BL1" t="s">
        <v>160</v>
      </c>
    </row>
    <row r="2" spans="1:64" x14ac:dyDescent="0.35">
      <c r="B2" s="3"/>
    </row>
    <row r="3" spans="1:64" x14ac:dyDescent="0.35">
      <c r="B3" s="3"/>
    </row>
    <row r="4" spans="1:64" x14ac:dyDescent="0.35">
      <c r="A4" s="5" t="s">
        <v>41</v>
      </c>
      <c r="B4" s="5" t="s">
        <v>42</v>
      </c>
      <c r="C4" s="5" t="s">
        <v>43</v>
      </c>
    </row>
    <row r="5" spans="1:64" x14ac:dyDescent="0.35">
      <c r="A5" s="4">
        <f>Table_Query_from_Database[TwoYears_EndDate]</f>
        <v>0</v>
      </c>
      <c r="B5" s="4">
        <f>A5+1</f>
        <v>1</v>
      </c>
      <c r="C5" s="4">
        <f>DATE(YEAR(B5)+3,MONTH(B5),DAY(B5)-1)</f>
        <v>1096</v>
      </c>
    </row>
    <row r="7" spans="1:64" x14ac:dyDescent="0.35">
      <c r="A7" t="s">
        <v>96</v>
      </c>
      <c r="B7" t="s">
        <v>97</v>
      </c>
    </row>
    <row r="10" spans="1:64" x14ac:dyDescent="0.35">
      <c r="A10" t="s">
        <v>95</v>
      </c>
    </row>
    <row r="13" spans="1:64" x14ac:dyDescent="0.35">
      <c r="A13" t="s">
        <v>87</v>
      </c>
      <c r="B13" t="s">
        <v>88</v>
      </c>
      <c r="C13" t="s">
        <v>89</v>
      </c>
      <c r="D13" t="s">
        <v>90</v>
      </c>
      <c r="E13" t="s">
        <v>91</v>
      </c>
      <c r="F13" t="s">
        <v>92</v>
      </c>
      <c r="G13" t="s">
        <v>93</v>
      </c>
      <c r="H13" t="s">
        <v>94</v>
      </c>
      <c r="J13" t="s">
        <v>87</v>
      </c>
      <c r="K13" t="s">
        <v>88</v>
      </c>
      <c r="L13" t="s">
        <v>89</v>
      </c>
      <c r="M13" t="s">
        <v>90</v>
      </c>
      <c r="N13" t="s">
        <v>91</v>
      </c>
      <c r="O13" t="s">
        <v>92</v>
      </c>
      <c r="P13" t="s">
        <v>93</v>
      </c>
      <c r="Q13" t="s">
        <v>94</v>
      </c>
      <c r="S13" t="s">
        <v>87</v>
      </c>
      <c r="T13" t="s">
        <v>88</v>
      </c>
      <c r="U13" t="s">
        <v>89</v>
      </c>
      <c r="V13" t="s">
        <v>90</v>
      </c>
      <c r="W13" t="s">
        <v>91</v>
      </c>
      <c r="X13" t="s">
        <v>92</v>
      </c>
      <c r="Y13" t="s">
        <v>93</v>
      </c>
      <c r="Z13" t="s">
        <v>94</v>
      </c>
      <c r="AB13" t="s">
        <v>87</v>
      </c>
      <c r="AC13" t="s">
        <v>88</v>
      </c>
      <c r="AD13" t="s">
        <v>89</v>
      </c>
      <c r="AE13" t="s">
        <v>90</v>
      </c>
      <c r="AF13" t="s">
        <v>91</v>
      </c>
      <c r="AG13" t="s">
        <v>92</v>
      </c>
      <c r="AH13" t="s">
        <v>93</v>
      </c>
      <c r="AI13" t="s">
        <v>94</v>
      </c>
    </row>
    <row r="20" spans="37:37" x14ac:dyDescent="0.35">
      <c r="AK20" s="6"/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2"/>
  <sheetViews>
    <sheetView topLeftCell="A82" workbookViewId="0">
      <selection activeCell="A130" sqref="A130"/>
    </sheetView>
  </sheetViews>
  <sheetFormatPr defaultColWidth="9" defaultRowHeight="14.5" x14ac:dyDescent="0.35"/>
  <cols>
    <col min="1" max="1" width="55" bestFit="1" customWidth="1"/>
    <col min="2" max="2" width="10.54296875" bestFit="1" customWidth="1"/>
    <col min="3" max="3" width="20.26953125" bestFit="1" customWidth="1"/>
    <col min="4" max="4" width="15.7265625" bestFit="1" customWidth="1"/>
    <col min="5" max="5" width="21.26953125" bestFit="1" customWidth="1"/>
    <col min="6" max="6" width="6.26953125" bestFit="1" customWidth="1"/>
    <col min="7" max="7" width="14.7265625" bestFit="1" customWidth="1"/>
    <col min="8" max="8" width="13.26953125" bestFit="1" customWidth="1"/>
    <col min="9" max="9" width="9.81640625" bestFit="1" customWidth="1"/>
    <col min="10" max="10" width="80.7265625" bestFit="1" customWidth="1"/>
    <col min="11" max="11" width="44.54296875" bestFit="1" customWidth="1"/>
    <col min="12" max="12" width="18.81640625" bestFit="1" customWidth="1"/>
    <col min="13" max="13" width="25.7265625" bestFit="1" customWidth="1"/>
    <col min="14" max="14" width="18.81640625" bestFit="1" customWidth="1"/>
    <col min="15" max="15" width="17.7265625" bestFit="1" customWidth="1"/>
    <col min="16" max="16" width="28" bestFit="1" customWidth="1"/>
    <col min="17" max="17" width="14.1796875" bestFit="1" customWidth="1"/>
    <col min="18" max="18" width="19.7265625" bestFit="1" customWidth="1"/>
    <col min="19" max="19" width="20" bestFit="1" customWidth="1"/>
    <col min="20" max="20" width="44.54296875" bestFit="1" customWidth="1"/>
    <col min="21" max="21" width="18.7265625" bestFit="1" customWidth="1"/>
    <col min="22" max="22" width="5.81640625" bestFit="1" customWidth="1"/>
    <col min="23" max="23" width="15.26953125" bestFit="1" customWidth="1"/>
    <col min="24" max="24" width="12.26953125" bestFit="1" customWidth="1"/>
    <col min="25" max="25" width="17.26953125" bestFit="1" customWidth="1"/>
    <col min="26" max="26" width="24.1796875" bestFit="1" customWidth="1"/>
    <col min="27" max="27" width="26.54296875" bestFit="1" customWidth="1"/>
    <col min="28" max="28" width="18.54296875" bestFit="1" customWidth="1"/>
    <col min="29" max="29" width="25.453125" bestFit="1" customWidth="1"/>
    <col min="30" max="30" width="28" bestFit="1" customWidth="1"/>
    <col min="31" max="31" width="13" bestFit="1" customWidth="1"/>
    <col min="32" max="32" width="22.54296875" bestFit="1" customWidth="1"/>
    <col min="33" max="33" width="16.26953125" bestFit="1" customWidth="1"/>
  </cols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  <row r="33" spans="1:1" x14ac:dyDescent="0.35">
      <c r="A33" t="s">
        <v>193</v>
      </c>
    </row>
    <row r="34" spans="1:1" x14ac:dyDescent="0.35">
      <c r="A34" t="s">
        <v>194</v>
      </c>
    </row>
    <row r="35" spans="1:1" x14ac:dyDescent="0.35">
      <c r="A35" t="s">
        <v>195</v>
      </c>
    </row>
    <row r="36" spans="1:1" x14ac:dyDescent="0.35">
      <c r="A36" t="s">
        <v>196</v>
      </c>
    </row>
    <row r="37" spans="1:1" x14ac:dyDescent="0.35">
      <c r="A37" t="s">
        <v>197</v>
      </c>
    </row>
    <row r="38" spans="1:1" x14ac:dyDescent="0.35">
      <c r="A38" t="s">
        <v>198</v>
      </c>
    </row>
    <row r="39" spans="1:1" x14ac:dyDescent="0.35">
      <c r="A39" t="s">
        <v>199</v>
      </c>
    </row>
    <row r="40" spans="1:1" x14ac:dyDescent="0.35">
      <c r="A40" t="s">
        <v>200</v>
      </c>
    </row>
    <row r="41" spans="1:1" x14ac:dyDescent="0.35">
      <c r="A41" t="s">
        <v>201</v>
      </c>
    </row>
    <row r="42" spans="1:1" x14ac:dyDescent="0.35">
      <c r="A42" t="s">
        <v>202</v>
      </c>
    </row>
    <row r="43" spans="1:1" x14ac:dyDescent="0.35">
      <c r="A43" t="s">
        <v>203</v>
      </c>
    </row>
    <row r="44" spans="1:1" x14ac:dyDescent="0.35">
      <c r="A44" t="s">
        <v>204</v>
      </c>
    </row>
    <row r="45" spans="1:1" x14ac:dyDescent="0.35">
      <c r="A45" t="s">
        <v>205</v>
      </c>
    </row>
    <row r="46" spans="1:1" x14ac:dyDescent="0.35">
      <c r="A46" t="s">
        <v>206</v>
      </c>
    </row>
    <row r="47" spans="1:1" x14ac:dyDescent="0.35">
      <c r="A47" t="s">
        <v>207</v>
      </c>
    </row>
    <row r="48" spans="1:1" x14ac:dyDescent="0.35">
      <c r="A48" t="s">
        <v>208</v>
      </c>
    </row>
    <row r="49" spans="1:1" x14ac:dyDescent="0.35">
      <c r="A49" t="s">
        <v>209</v>
      </c>
    </row>
    <row r="50" spans="1:1" x14ac:dyDescent="0.35">
      <c r="A50" t="s">
        <v>210</v>
      </c>
    </row>
    <row r="51" spans="1:1" x14ac:dyDescent="0.35">
      <c r="A51" t="s">
        <v>211</v>
      </c>
    </row>
    <row r="52" spans="1:1" x14ac:dyDescent="0.35">
      <c r="A52" t="s">
        <v>212</v>
      </c>
    </row>
    <row r="53" spans="1:1" x14ac:dyDescent="0.35">
      <c r="A53" t="s">
        <v>213</v>
      </c>
    </row>
    <row r="54" spans="1:1" x14ac:dyDescent="0.35">
      <c r="A54" t="s">
        <v>214</v>
      </c>
    </row>
    <row r="55" spans="1:1" x14ac:dyDescent="0.35">
      <c r="A55" t="s">
        <v>215</v>
      </c>
    </row>
    <row r="56" spans="1:1" x14ac:dyDescent="0.35">
      <c r="A56" t="s">
        <v>216</v>
      </c>
    </row>
    <row r="57" spans="1:1" x14ac:dyDescent="0.35">
      <c r="A57" t="s">
        <v>217</v>
      </c>
    </row>
    <row r="58" spans="1:1" x14ac:dyDescent="0.35">
      <c r="A58" t="s">
        <v>218</v>
      </c>
    </row>
    <row r="59" spans="1:1" x14ac:dyDescent="0.35">
      <c r="A59" t="s">
        <v>219</v>
      </c>
    </row>
    <row r="60" spans="1:1" x14ac:dyDescent="0.35">
      <c r="A60" t="s">
        <v>220</v>
      </c>
    </row>
    <row r="61" spans="1:1" x14ac:dyDescent="0.35">
      <c r="A61" t="s">
        <v>221</v>
      </c>
    </row>
    <row r="62" spans="1:1" x14ac:dyDescent="0.35">
      <c r="A62" t="s">
        <v>222</v>
      </c>
    </row>
    <row r="63" spans="1:1" x14ac:dyDescent="0.35">
      <c r="A63" t="s">
        <v>223</v>
      </c>
    </row>
    <row r="64" spans="1:1" x14ac:dyDescent="0.35">
      <c r="A64" t="s">
        <v>224</v>
      </c>
    </row>
    <row r="65" spans="1:1" x14ac:dyDescent="0.35">
      <c r="A65" t="s">
        <v>225</v>
      </c>
    </row>
    <row r="66" spans="1:1" x14ac:dyDescent="0.35">
      <c r="A66" t="s">
        <v>226</v>
      </c>
    </row>
    <row r="67" spans="1:1" x14ac:dyDescent="0.35">
      <c r="A67" t="s">
        <v>227</v>
      </c>
    </row>
    <row r="68" spans="1:1" x14ac:dyDescent="0.35">
      <c r="A68" t="s">
        <v>228</v>
      </c>
    </row>
    <row r="69" spans="1:1" x14ac:dyDescent="0.35">
      <c r="A69" t="s">
        <v>229</v>
      </c>
    </row>
    <row r="70" spans="1:1" x14ac:dyDescent="0.35">
      <c r="A70" t="s">
        <v>230</v>
      </c>
    </row>
    <row r="71" spans="1:1" x14ac:dyDescent="0.35">
      <c r="A71" t="s">
        <v>231</v>
      </c>
    </row>
    <row r="72" spans="1:1" x14ac:dyDescent="0.35">
      <c r="A72" t="s">
        <v>232</v>
      </c>
    </row>
    <row r="73" spans="1:1" x14ac:dyDescent="0.35">
      <c r="A73" t="s">
        <v>233</v>
      </c>
    </row>
    <row r="74" spans="1:1" x14ac:dyDescent="0.35">
      <c r="A74" t="s">
        <v>234</v>
      </c>
    </row>
    <row r="75" spans="1:1" x14ac:dyDescent="0.35">
      <c r="A75" t="s">
        <v>235</v>
      </c>
    </row>
    <row r="76" spans="1:1" x14ac:dyDescent="0.35">
      <c r="A76" t="s">
        <v>236</v>
      </c>
    </row>
    <row r="77" spans="1:1" x14ac:dyDescent="0.35">
      <c r="A77" t="s">
        <v>237</v>
      </c>
    </row>
    <row r="78" spans="1:1" x14ac:dyDescent="0.35">
      <c r="A78" t="s">
        <v>238</v>
      </c>
    </row>
    <row r="79" spans="1:1" x14ac:dyDescent="0.35">
      <c r="A79" t="s">
        <v>239</v>
      </c>
    </row>
    <row r="80" spans="1:1" x14ac:dyDescent="0.35">
      <c r="A80" t="s">
        <v>240</v>
      </c>
    </row>
    <row r="81" spans="1:1" x14ac:dyDescent="0.35">
      <c r="A81" t="s">
        <v>241</v>
      </c>
    </row>
    <row r="82" spans="1:1" x14ac:dyDescent="0.35">
      <c r="A82" t="s">
        <v>242</v>
      </c>
    </row>
    <row r="83" spans="1:1" x14ac:dyDescent="0.35">
      <c r="A83" t="s">
        <v>243</v>
      </c>
    </row>
    <row r="84" spans="1:1" x14ac:dyDescent="0.35">
      <c r="A84" t="s">
        <v>244</v>
      </c>
    </row>
    <row r="85" spans="1:1" x14ac:dyDescent="0.35">
      <c r="A85" t="s">
        <v>245</v>
      </c>
    </row>
    <row r="86" spans="1:1" x14ac:dyDescent="0.35">
      <c r="A86" t="s">
        <v>246</v>
      </c>
    </row>
    <row r="87" spans="1:1" x14ac:dyDescent="0.35">
      <c r="A87" t="s">
        <v>247</v>
      </c>
    </row>
    <row r="88" spans="1:1" x14ac:dyDescent="0.35">
      <c r="A88" t="s">
        <v>248</v>
      </c>
    </row>
    <row r="89" spans="1:1" x14ac:dyDescent="0.35">
      <c r="A89" t="s">
        <v>249</v>
      </c>
    </row>
    <row r="90" spans="1:1" x14ac:dyDescent="0.35">
      <c r="A90" t="s">
        <v>250</v>
      </c>
    </row>
    <row r="91" spans="1:1" x14ac:dyDescent="0.35">
      <c r="A91" t="s">
        <v>251</v>
      </c>
    </row>
    <row r="92" spans="1:1" x14ac:dyDescent="0.35">
      <c r="A92" t="s">
        <v>252</v>
      </c>
    </row>
    <row r="93" spans="1:1" x14ac:dyDescent="0.35">
      <c r="A93" t="s">
        <v>253</v>
      </c>
    </row>
    <row r="94" spans="1:1" x14ac:dyDescent="0.35">
      <c r="A94" t="s">
        <v>254</v>
      </c>
    </row>
    <row r="95" spans="1:1" x14ac:dyDescent="0.35">
      <c r="A95" t="s">
        <v>255</v>
      </c>
    </row>
    <row r="96" spans="1:1" x14ac:dyDescent="0.35">
      <c r="A96" t="s">
        <v>256</v>
      </c>
    </row>
    <row r="97" spans="1:1" x14ac:dyDescent="0.35">
      <c r="A97" t="s">
        <v>257</v>
      </c>
    </row>
    <row r="98" spans="1:1" x14ac:dyDescent="0.35">
      <c r="A98" t="s">
        <v>258</v>
      </c>
    </row>
    <row r="99" spans="1:1" x14ac:dyDescent="0.35">
      <c r="A99" t="s">
        <v>259</v>
      </c>
    </row>
    <row r="100" spans="1:1" x14ac:dyDescent="0.35">
      <c r="A100" t="s">
        <v>260</v>
      </c>
    </row>
    <row r="101" spans="1:1" x14ac:dyDescent="0.35">
      <c r="A101" t="s">
        <v>261</v>
      </c>
    </row>
    <row r="102" spans="1:1" x14ac:dyDescent="0.35">
      <c r="A102" t="s">
        <v>262</v>
      </c>
    </row>
    <row r="103" spans="1:1" x14ac:dyDescent="0.35">
      <c r="A103" t="s">
        <v>263</v>
      </c>
    </row>
    <row r="104" spans="1:1" x14ac:dyDescent="0.35">
      <c r="A104" t="s">
        <v>264</v>
      </c>
    </row>
    <row r="105" spans="1:1" x14ac:dyDescent="0.35">
      <c r="A105" t="s">
        <v>265</v>
      </c>
    </row>
    <row r="106" spans="1:1" x14ac:dyDescent="0.35">
      <c r="A106" t="s">
        <v>266</v>
      </c>
    </row>
    <row r="107" spans="1:1" x14ac:dyDescent="0.35">
      <c r="A107" t="s">
        <v>267</v>
      </c>
    </row>
    <row r="108" spans="1:1" x14ac:dyDescent="0.35">
      <c r="A108" t="s">
        <v>268</v>
      </c>
    </row>
    <row r="109" spans="1:1" x14ac:dyDescent="0.35">
      <c r="A109" t="s">
        <v>269</v>
      </c>
    </row>
    <row r="110" spans="1:1" x14ac:dyDescent="0.35">
      <c r="A110" t="s">
        <v>270</v>
      </c>
    </row>
    <row r="111" spans="1:1" x14ac:dyDescent="0.35">
      <c r="A111" t="s">
        <v>271</v>
      </c>
    </row>
    <row r="112" spans="1:1" x14ac:dyDescent="0.35">
      <c r="A112" t="s">
        <v>272</v>
      </c>
    </row>
    <row r="113" spans="1:1" x14ac:dyDescent="0.35">
      <c r="A113" t="s">
        <v>273</v>
      </c>
    </row>
    <row r="114" spans="1:1" x14ac:dyDescent="0.35">
      <c r="A114" t="s">
        <v>274</v>
      </c>
    </row>
    <row r="115" spans="1:1" x14ac:dyDescent="0.35">
      <c r="A115" t="s">
        <v>275</v>
      </c>
    </row>
    <row r="116" spans="1:1" x14ac:dyDescent="0.35">
      <c r="A116" t="s">
        <v>276</v>
      </c>
    </row>
    <row r="117" spans="1:1" x14ac:dyDescent="0.35">
      <c r="A117" t="s">
        <v>277</v>
      </c>
    </row>
    <row r="118" spans="1:1" x14ac:dyDescent="0.35">
      <c r="A118" t="s">
        <v>278</v>
      </c>
    </row>
    <row r="119" spans="1:1" x14ac:dyDescent="0.35">
      <c r="A119" t="s">
        <v>279</v>
      </c>
    </row>
    <row r="120" spans="1:1" x14ac:dyDescent="0.35">
      <c r="A120" t="s">
        <v>280</v>
      </c>
    </row>
    <row r="121" spans="1:1" x14ac:dyDescent="0.35">
      <c r="A121" t="s">
        <v>281</v>
      </c>
    </row>
    <row r="122" spans="1:1" x14ac:dyDescent="0.35">
      <c r="A122" t="s">
        <v>282</v>
      </c>
    </row>
    <row r="123" spans="1:1" x14ac:dyDescent="0.35">
      <c r="A123" t="s">
        <v>283</v>
      </c>
    </row>
    <row r="124" spans="1:1" x14ac:dyDescent="0.35">
      <c r="A124" t="s">
        <v>284</v>
      </c>
    </row>
    <row r="125" spans="1:1" x14ac:dyDescent="0.35">
      <c r="A125" t="s">
        <v>285</v>
      </c>
    </row>
    <row r="126" spans="1:1" x14ac:dyDescent="0.35">
      <c r="A126" t="s">
        <v>286</v>
      </c>
    </row>
    <row r="127" spans="1:1" x14ac:dyDescent="0.35">
      <c r="A127" t="s">
        <v>324</v>
      </c>
    </row>
    <row r="128" spans="1:1" x14ac:dyDescent="0.35">
      <c r="A128" t="s">
        <v>287</v>
      </c>
    </row>
    <row r="129" spans="1:1" x14ac:dyDescent="0.35">
      <c r="A129" t="s">
        <v>288</v>
      </c>
    </row>
    <row r="130" spans="1:1" x14ac:dyDescent="0.35">
      <c r="A130" t="s">
        <v>289</v>
      </c>
    </row>
    <row r="131" spans="1:1" x14ac:dyDescent="0.35">
      <c r="A131" t="s">
        <v>290</v>
      </c>
    </row>
    <row r="132" spans="1:1" x14ac:dyDescent="0.35">
      <c r="A132" t="s">
        <v>291</v>
      </c>
    </row>
    <row r="133" spans="1:1" x14ac:dyDescent="0.35">
      <c r="A133" t="s">
        <v>292</v>
      </c>
    </row>
    <row r="134" spans="1:1" x14ac:dyDescent="0.35">
      <c r="A134" t="s">
        <v>293</v>
      </c>
    </row>
    <row r="135" spans="1:1" x14ac:dyDescent="0.35">
      <c r="A135" t="s">
        <v>294</v>
      </c>
    </row>
    <row r="136" spans="1:1" x14ac:dyDescent="0.35">
      <c r="A136" t="s">
        <v>295</v>
      </c>
    </row>
    <row r="137" spans="1:1" x14ac:dyDescent="0.35">
      <c r="A137" t="s">
        <v>296</v>
      </c>
    </row>
    <row r="138" spans="1:1" x14ac:dyDescent="0.35">
      <c r="A138" t="s">
        <v>297</v>
      </c>
    </row>
    <row r="139" spans="1:1" x14ac:dyDescent="0.35">
      <c r="A139" t="s">
        <v>298</v>
      </c>
    </row>
    <row r="140" spans="1:1" x14ac:dyDescent="0.35">
      <c r="A140" t="s">
        <v>299</v>
      </c>
    </row>
    <row r="141" spans="1:1" x14ac:dyDescent="0.35">
      <c r="A141" t="s">
        <v>300</v>
      </c>
    </row>
    <row r="142" spans="1:1" x14ac:dyDescent="0.35">
      <c r="A142" t="s">
        <v>301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78cb6b0-ae3a-4210-a1b1-d0020c0aba52">FYACPHA5NQ3C-1062990798-29044</_dlc_DocId>
    <_dlc_DocIdUrl xmlns="678cb6b0-ae3a-4210-a1b1-d0020c0aba52">
      <Url>https://tgf.sharepoint.com/sites/TSGMT4/CCMB/_layouts/15/DocIdRedir.aspx?ID=FYACPHA5NQ3C-1062990798-29044</Url>
      <Description>FYACPHA5NQ3C-1062990798-29044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CC445ED9F804589DF3A42A67B22D2" ma:contentTypeVersion="29" ma:contentTypeDescription="Create a new document." ma:contentTypeScope="" ma:versionID="a92010a49398a83c4c7cc8e8e73caed7">
  <xsd:schema xmlns:xsd="http://www.w3.org/2001/XMLSchema" xmlns:xs="http://www.w3.org/2001/XMLSchema" xmlns:p="http://schemas.microsoft.com/office/2006/metadata/properties" xmlns:ns2="678cb6b0-ae3a-4210-a1b1-d0020c0aba52" xmlns:ns3="7c7316b6-1708-4edf-a806-15e46c7e58d7" xmlns:ns4="6f438923-feb7-45b3-a657-092cfdb2b257" targetNamespace="http://schemas.microsoft.com/office/2006/metadata/properties" ma:root="true" ma:fieldsID="f9dd454be18d0d4065dbdcf70b4c5f3c" ns2:_="" ns3:_="" ns4:_="">
    <xsd:import namespace="678cb6b0-ae3a-4210-a1b1-d0020c0aba52"/>
    <xsd:import namespace="7c7316b6-1708-4edf-a806-15e46c7e58d7"/>
    <xsd:import namespace="6f438923-feb7-45b3-a657-092cfdb2b25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cb6b0-ae3a-4210-a1b1-d0020c0aba5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316b6-1708-4edf-a806-15e46c7e58d7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8923-feb7-45b3-a657-092cfdb2b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9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09CE32-EA54-47D4-AB53-249095E8FA45}">
  <ds:schemaRefs>
    <ds:schemaRef ds:uri="http://purl.org/dc/elements/1.1/"/>
    <ds:schemaRef ds:uri="http://schemas.microsoft.com/office/2006/documentManagement/types"/>
    <ds:schemaRef ds:uri="678cb6b0-ae3a-4210-a1b1-d0020c0aba52"/>
    <ds:schemaRef ds:uri="http://purl.org/dc/terms/"/>
    <ds:schemaRef ds:uri="6f438923-feb7-45b3-a657-092cfdb2b25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c7316b6-1708-4edf-a806-15e46c7e58d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B3F108-1AA3-4A12-A835-330A439C8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cb6b0-ae3a-4210-a1b1-d0020c0aba52"/>
    <ds:schemaRef ds:uri="7c7316b6-1708-4edf-a806-15e46c7e58d7"/>
    <ds:schemaRef ds:uri="6f438923-feb7-45b3-a657-092cfdb2b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7C9793-6AEA-463D-A490-122E1DE3701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B597FB8-D8AB-4850-BFCD-16B1DFEFAB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Facesheet</vt:lpstr>
      <vt:lpstr>Antiterrorism</vt:lpstr>
      <vt:lpstr>DDMF</vt:lpstr>
      <vt:lpstr>Lookup</vt:lpstr>
      <vt:lpstr>data</vt:lpstr>
      <vt:lpstr>list CCMs</vt:lpstr>
      <vt:lpstr>Months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Mercedes Garcia</dc:creator>
  <cp:lastModifiedBy>molhsa</cp:lastModifiedBy>
  <cp:lastPrinted>2017-03-15T12:56:49Z</cp:lastPrinted>
  <dcterms:created xsi:type="dcterms:W3CDTF">2016-07-11T09:52:35Z</dcterms:created>
  <dcterms:modified xsi:type="dcterms:W3CDTF">2020-02-15T12:51:40Z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0x010100CD4CC445ED9F804589DF3A42A67B22D2</vt:lpwstr>
  </property>
  <property fmtid="{D5CDD505-2E9C-101B-9397-08002B2CF9AE}" pid="3" name="_dlc_DocIdItemGuid">
    <vt:lpwstr>bc1766fd-11c7-4fd2-ac41-6ae3210032e7</vt:lpwstr>
  </property>
  <property fmtid="{D5CDD505-2E9C-101B-9397-08002B2CF9AE}" pid="4" name="Category">
    <vt:lpwstr>(unspecified)</vt:lpwstr>
  </property>
  <property fmtid="{D5CDD505-2E9C-101B-9397-08002B2CF9AE}" pid="5" name="Document Type">
    <vt:lpwstr>(unspecified)</vt:lpwstr>
  </property>
  <property fmtid="{D5CDD505-2E9C-101B-9397-08002B2CF9AE}" pid="6" name="Country">
    <vt:lpwstr>(unspecified)</vt:lpwstr>
  </property>
  <property fmtid="{D5CDD505-2E9C-101B-9397-08002B2CF9AE}" pid="7" name="Context">
    <vt:lpwstr>(unspecified)</vt:lpwstr>
  </property>
</Properties>
</file>